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30" windowWidth="9180" windowHeight="4305" tabRatio="797" activeTab="0"/>
  </bookViews>
  <sheets>
    <sheet name="Stat comprehensive income" sheetId="1" r:id="rId1"/>
    <sheet name="Stat financial position" sheetId="2" r:id="rId2"/>
    <sheet name="Equity" sheetId="3" r:id="rId3"/>
    <sheet name="Cflow" sheetId="4" r:id="rId4"/>
    <sheet name="Notes" sheetId="5" r:id="rId5"/>
  </sheets>
  <definedNames>
    <definedName name="_xlnm.Print_Area" localSheetId="4">'Notes'!$A$1:$K$362</definedName>
    <definedName name="_xlnm.Print_Area" localSheetId="0">'Stat comprehensive income'!$A$1:$G$57</definedName>
  </definedNames>
  <calcPr fullCalcOnLoad="1"/>
</workbook>
</file>

<file path=xl/sharedStrings.xml><?xml version="1.0" encoding="utf-8"?>
<sst xmlns="http://schemas.openxmlformats.org/spreadsheetml/2006/main" count="586" uniqueCount="441">
  <si>
    <t>Impairment of inventories</t>
  </si>
  <si>
    <t>Interest income</t>
  </si>
  <si>
    <t xml:space="preserve"> </t>
  </si>
  <si>
    <t>Quarter</t>
  </si>
  <si>
    <t>Current</t>
  </si>
  <si>
    <t>RM'000</t>
  </si>
  <si>
    <t>EMICO HOLDINGS BERHAD (Company No : 230326-D)</t>
  </si>
  <si>
    <t xml:space="preserve">            INDIVIDUAL</t>
  </si>
  <si>
    <t>Inventories</t>
  </si>
  <si>
    <t>Revenue</t>
  </si>
  <si>
    <t>Accumulated losses</t>
  </si>
  <si>
    <t>CONDENSED CONSOLIDATED STATEMENT OF CHANGES IN EQUITY - UNAUDITED</t>
  </si>
  <si>
    <t xml:space="preserve">Share </t>
  </si>
  <si>
    <t xml:space="preserve">Accumulated </t>
  </si>
  <si>
    <t>Capital</t>
  </si>
  <si>
    <t>Losses</t>
  </si>
  <si>
    <t xml:space="preserve"> Investment properties</t>
  </si>
  <si>
    <t xml:space="preserve"> Investment in associated companies</t>
  </si>
  <si>
    <t xml:space="preserve"> Goodwill on consolidation</t>
  </si>
  <si>
    <t xml:space="preserve"> Property development projects - non current</t>
  </si>
  <si>
    <t>CONDENSED CONSOLIDATED CASH FLOW STATEMENT - UNAUDITED</t>
  </si>
  <si>
    <t>Cash and cash equivalents comprise of:</t>
  </si>
  <si>
    <t xml:space="preserve"> Cash and bank balances</t>
  </si>
  <si>
    <t xml:space="preserve"> Fixed deposits with licensed banks</t>
  </si>
  <si>
    <t>Basis of preparation</t>
  </si>
  <si>
    <t>Taxation</t>
  </si>
  <si>
    <t>Sale of unquoted investments and properties</t>
  </si>
  <si>
    <t>Particulars of purchase or disposal of quoted investments</t>
  </si>
  <si>
    <t>There were no sales or purchases of quoted securities during the period.</t>
  </si>
  <si>
    <t>Status of Corporate proposals announced but not completed</t>
  </si>
  <si>
    <t>Issuance or repayment of debt/equity securities</t>
  </si>
  <si>
    <t>Group Borrowings</t>
  </si>
  <si>
    <t xml:space="preserve">     Bank overdraft</t>
  </si>
  <si>
    <t xml:space="preserve">     Trust receipts and bankers' acceptance</t>
  </si>
  <si>
    <t xml:space="preserve">     Hire purchase creditors</t>
  </si>
  <si>
    <t xml:space="preserve">     Hire purchase creditors </t>
  </si>
  <si>
    <t>Contingent Liabilities</t>
  </si>
  <si>
    <t>Financial Instruments with Off Balance Sheet Risks</t>
  </si>
  <si>
    <t xml:space="preserve">There were no financial instruments with off balance sheet risks for the current financial period. </t>
  </si>
  <si>
    <t>Material Litigations</t>
  </si>
  <si>
    <t>Segmental Reporting</t>
  </si>
  <si>
    <t>Performance review</t>
  </si>
  <si>
    <t>The Group operations is not subject to seasonality or cyclicality of operations.</t>
  </si>
  <si>
    <t>Current Year Prospects</t>
  </si>
  <si>
    <t>Explanatory notes on any variance in actual profit from forecasted profit</t>
  </si>
  <si>
    <t>Dividend</t>
  </si>
  <si>
    <t>Property development</t>
  </si>
  <si>
    <t>Manufacturing and trading - consumable products</t>
  </si>
  <si>
    <t>Investment holdings</t>
  </si>
  <si>
    <t>Inter-segment elimination</t>
  </si>
  <si>
    <t>ended</t>
  </si>
  <si>
    <t>Changes in estimates</t>
  </si>
  <si>
    <t>Items of unusual nature and amount</t>
  </si>
  <si>
    <t>Dividend paid</t>
  </si>
  <si>
    <t>There were no dividend paid during the quarter under review.</t>
  </si>
  <si>
    <t>Valuation of property, plant and equipment</t>
  </si>
  <si>
    <t>A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</si>
  <si>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</si>
  <si>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</si>
  <si>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</si>
  <si>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</si>
  <si>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</si>
  <si>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</si>
  <si>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</si>
  <si>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</si>
  <si>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</si>
  <si>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</si>
  <si>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</si>
  <si>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</si>
  <si>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</si>
  <si>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</si>
  <si>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</si>
  <si>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</si>
  <si>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</si>
  <si>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</si>
  <si>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</si>
  <si>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</si>
  <si>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</si>
  <si>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</si>
  <si>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</si>
  <si>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</si>
  <si>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</si>
  <si>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Earnings per share ("EPS")</t>
  </si>
  <si>
    <t>b) Denominator</t>
  </si>
  <si>
    <t>Weighted average number of ordinary shares used as</t>
  </si>
  <si>
    <t xml:space="preserve"> Deferred Tax Assets</t>
  </si>
  <si>
    <t>Deferred</t>
  </si>
  <si>
    <t>Current period</t>
  </si>
  <si>
    <t>I) Basic Earnings per share</t>
  </si>
  <si>
    <t>Profit/(Loss) before taxation</t>
  </si>
  <si>
    <t>This note is not applicable for the financial period under review.</t>
  </si>
  <si>
    <t>Basic Earnings per share (Sen)</t>
  </si>
  <si>
    <t>BERHAD LISTING REQUIREMENTS (PART A OF APPENDIX 9B)</t>
  </si>
  <si>
    <t xml:space="preserve">ADDITIONAL INFORMATION AS REQUIRED BY THE BURSA MALAYSIA SECURITIES </t>
  </si>
  <si>
    <t>denominator (per 1000 shares)</t>
  </si>
  <si>
    <t>ASSETS</t>
  </si>
  <si>
    <t>EQUITY AND LIABILITIES</t>
  </si>
  <si>
    <t>Equity attributable to equity holders of the parent</t>
  </si>
  <si>
    <t>Share capital</t>
  </si>
  <si>
    <t>Current liabilities</t>
  </si>
  <si>
    <t>Non Current Liabilities</t>
  </si>
  <si>
    <t>Current Assets</t>
  </si>
  <si>
    <t>Non Current Assets</t>
  </si>
  <si>
    <t>Borrowings</t>
  </si>
  <si>
    <t>Bank borrowings</t>
  </si>
  <si>
    <t>TOTAL EQUITY AND LIABILITIES</t>
  </si>
  <si>
    <t>Total Equity</t>
  </si>
  <si>
    <t>Minority interests</t>
  </si>
  <si>
    <t>TOTAL ASSETS</t>
  </si>
  <si>
    <t xml:space="preserve">Minority </t>
  </si>
  <si>
    <t>Interest</t>
  </si>
  <si>
    <t xml:space="preserve">Total </t>
  </si>
  <si>
    <t>Equity</t>
  </si>
  <si>
    <t xml:space="preserve">Equity holders of the parent </t>
  </si>
  <si>
    <t>Minority interest</t>
  </si>
  <si>
    <t>Segment Revenue</t>
  </si>
  <si>
    <t>Segment Results</t>
  </si>
  <si>
    <t xml:space="preserve">Profit attributable to ordinary equity holders: </t>
  </si>
  <si>
    <t xml:space="preserve">a) Numerator </t>
  </si>
  <si>
    <t>Net assets per share (RM)</t>
  </si>
  <si>
    <t xml:space="preserve"> Less: Cash held as security value</t>
  </si>
  <si>
    <t>Fully diluted</t>
  </si>
  <si>
    <t>N/A</t>
  </si>
  <si>
    <t>There were no significant changes in estimates of amount, which give a material effect in the current financial period.</t>
  </si>
  <si>
    <t>Net increase/(decrease) in cash and cash equivalents</t>
  </si>
  <si>
    <t>Related Party Transactions</t>
  </si>
  <si>
    <t>Century Plas Industries Sdn Bhd</t>
  </si>
  <si>
    <t>Rental of premises received:</t>
  </si>
  <si>
    <t>Rental of machinery received:</t>
  </si>
  <si>
    <t>were as follows:</t>
  </si>
  <si>
    <t>B13</t>
  </si>
  <si>
    <t>The Directors are not aware of any contingent liabilities that have arisen since the last annual balance sheet date.</t>
  </si>
  <si>
    <t>Sales of raw materials:</t>
  </si>
  <si>
    <t>Purchases of semi finished parts and components:</t>
  </si>
  <si>
    <t>U Can Marketing Sdn Bhd</t>
  </si>
  <si>
    <t>Net profit / (loss) for the period</t>
  </si>
  <si>
    <t xml:space="preserve">  Profit/ (Loss) from operations (RM'000)</t>
  </si>
  <si>
    <t>Redeemable secured loan stocks</t>
  </si>
  <si>
    <t>Tax recoverable</t>
  </si>
  <si>
    <t>Reserves</t>
  </si>
  <si>
    <t xml:space="preserve">Sales and purchases of trading items </t>
  </si>
  <si>
    <t>Profit/(Loss) for the period</t>
  </si>
  <si>
    <t>Cost of sales</t>
  </si>
  <si>
    <t>Gross profit</t>
  </si>
  <si>
    <t>Sales and marketing expenses</t>
  </si>
  <si>
    <t>Administrative expenses</t>
  </si>
  <si>
    <t>Operating profit/ (loss)</t>
  </si>
  <si>
    <t>Finance costs</t>
  </si>
  <si>
    <t>Tax expense</t>
  </si>
  <si>
    <t>Other comprehensive income, net of tax</t>
  </si>
  <si>
    <t>Total comprehensive income for the period</t>
  </si>
  <si>
    <t>Total comprehensive income attributable to:</t>
  </si>
  <si>
    <t>Profit/(Loss) attributable to:</t>
  </si>
  <si>
    <t xml:space="preserve">Foreign currency translation differences </t>
  </si>
  <si>
    <t>for foreign operations</t>
  </si>
  <si>
    <t xml:space="preserve">Earnings per share attributable to equity </t>
  </si>
  <si>
    <t>holders of the parent:</t>
  </si>
  <si>
    <t>CONDENSED CONSOLIDATED STATEMENT OF COMPREHENSIVE INCOME (UNAUDITED)</t>
  </si>
  <si>
    <t>CONDENSED CONSOLIDATED STATEMENT OF FINANCIAL POSITION - UNAUDITED</t>
  </si>
  <si>
    <t>Audited financial statements of the preceding year</t>
  </si>
  <si>
    <t>Seasonality or cyclicality of operations</t>
  </si>
  <si>
    <t>Material events subsequent to the balance sheet date</t>
  </si>
  <si>
    <t>Finance cost</t>
  </si>
  <si>
    <t>Minority Interest</t>
  </si>
  <si>
    <t>Total Segment Results</t>
  </si>
  <si>
    <t>Total Revenue</t>
  </si>
  <si>
    <t>a) Current bank Borrowings - Secured</t>
  </si>
  <si>
    <t>b) Non Current Bank Borrowings - Secured</t>
  </si>
  <si>
    <t>Group borrowings and debt securities are as follows:</t>
  </si>
  <si>
    <t>CUMULATIVE</t>
  </si>
  <si>
    <t>B14</t>
  </si>
  <si>
    <t>The breakdown of accumulated losses of the Group as at reporting date, into realised and unrealised is as follows:</t>
  </si>
  <si>
    <t xml:space="preserve"> - Realised</t>
  </si>
  <si>
    <t xml:space="preserve"> - Unrealised</t>
  </si>
  <si>
    <t>Total share of accumulated losses from associated companies:</t>
  </si>
  <si>
    <t>Total Group accumulated losses as per consolidation accounts</t>
  </si>
  <si>
    <t>Less: Consolidation adjustments</t>
  </si>
  <si>
    <t>Total accumulated losses of the Company and its subsidiaries:</t>
  </si>
  <si>
    <t>Total before consolidation adjustments</t>
  </si>
  <si>
    <t>As at end of</t>
  </si>
  <si>
    <t>period ended</t>
  </si>
  <si>
    <t>Taxation - net</t>
  </si>
  <si>
    <t>Rental of factory paid and payable to:</t>
  </si>
  <si>
    <t>Beng Choo Marketing Sdn Bhd</t>
  </si>
  <si>
    <t xml:space="preserve">Profit/ (Loss) before taxation </t>
  </si>
  <si>
    <t>Loss on disposal of associated company</t>
  </si>
  <si>
    <t>Under/ (over)  provision in prior years</t>
  </si>
  <si>
    <t>no less favourable than those arranged with independent third parties.</t>
  </si>
  <si>
    <t xml:space="preserve">The transactions were entered in the normal course of business and have been established under normal commercial terms that are </t>
  </si>
  <si>
    <t xml:space="preserve">Manufacturing and trading </t>
  </si>
  <si>
    <t xml:space="preserve">Investment holdings </t>
  </si>
  <si>
    <t>REVENUE</t>
  </si>
  <si>
    <t>Total</t>
  </si>
  <si>
    <t>Manufacturing and trading - operations</t>
  </si>
  <si>
    <t>Comparison with preceding quarter</t>
  </si>
  <si>
    <t>CASH FLOWS FROM OPERATING ACTIVITIES</t>
  </si>
  <si>
    <t>Adjustments for :</t>
  </si>
  <si>
    <t>Depreciation and amortisation</t>
  </si>
  <si>
    <t>Share of results of associated company</t>
  </si>
  <si>
    <t xml:space="preserve">Interest income </t>
  </si>
  <si>
    <t>Interest expenses</t>
  </si>
  <si>
    <t>Operating profit before working capital changes</t>
  </si>
  <si>
    <t>Changes in working capital:</t>
  </si>
  <si>
    <t>Net change in current assets</t>
  </si>
  <si>
    <t>Net change in current liabilities</t>
  </si>
  <si>
    <t>Tax refund/ (paid)</t>
  </si>
  <si>
    <t>Cash generated from operations</t>
  </si>
  <si>
    <t>Net cash generated from operating activities</t>
  </si>
  <si>
    <t>CASH FLOWS FROM INVESTING ACTIVITIES</t>
  </si>
  <si>
    <t>Purchase of property, plant and equipment</t>
  </si>
  <si>
    <t>Proceed from disposal of associated company</t>
  </si>
  <si>
    <t>Property, plant and equipment written off</t>
  </si>
  <si>
    <t>Allowance for doubtful debts no longer required</t>
  </si>
  <si>
    <t>CASH FLOWS FROM FINANCING ACTIVITIES</t>
  </si>
  <si>
    <t>Interest paid</t>
  </si>
  <si>
    <t>Interest received</t>
  </si>
  <si>
    <t>Proceed from disposal of property, plant and equipment</t>
  </si>
  <si>
    <t>Net (repayment)/ drawdown of bank borrowings</t>
  </si>
  <si>
    <t>Upliftment/ (pledge) fixed deposits as security value</t>
  </si>
  <si>
    <t>Net cash generated from investing activities</t>
  </si>
  <si>
    <t>Net cash used in financing activities</t>
  </si>
  <si>
    <t>31-03-2012</t>
  </si>
  <si>
    <t>15 months</t>
  </si>
  <si>
    <t>Balance as of 31 March 2012</t>
  </si>
  <si>
    <t>31.03.2012</t>
  </si>
  <si>
    <t>A14</t>
  </si>
  <si>
    <t>Capital Commitments</t>
  </si>
  <si>
    <t>Approved and contracted for</t>
  </si>
  <si>
    <t>As at</t>
  </si>
  <si>
    <t>Property, plant and equipment:</t>
  </si>
  <si>
    <t>Capital expenditures which have not been provided for at the end of each reporting period are as follows:</t>
  </si>
  <si>
    <t>Preceding Year</t>
  </si>
  <si>
    <t>period to-date</t>
  </si>
  <si>
    <t>Gain/ (loss) on disposal of property, plant and equipment</t>
  </si>
  <si>
    <t>Other income/ (expenses)</t>
  </si>
  <si>
    <t>Realisation of exchange reserve upon disposal</t>
  </si>
  <si>
    <t>of subsidiary company</t>
  </si>
  <si>
    <t xml:space="preserve">Quarter </t>
  </si>
  <si>
    <t>Period to-date</t>
  </si>
  <si>
    <t>Corresponding</t>
  </si>
  <si>
    <t>Gain on disposal of subsidiary company</t>
  </si>
  <si>
    <t>Profit/ (Loss) before taxation</t>
  </si>
  <si>
    <t xml:space="preserve">Allowance for doubtful debts </t>
  </si>
  <si>
    <t>Proceed from disposal of subsidiary company</t>
  </si>
  <si>
    <t xml:space="preserve">Exchange </t>
  </si>
  <si>
    <t>Reserve</t>
  </si>
  <si>
    <t>Premium</t>
  </si>
  <si>
    <t>Revaluation</t>
  </si>
  <si>
    <t>Impairment loss on investment property</t>
  </si>
  <si>
    <t>There were no items affecting assets, liabilities, equity, net income or cash flows of the Group that are unusual because of their</t>
  </si>
  <si>
    <t>Included in operating income/ (expenses) are the followings credits/ (charges):</t>
  </si>
  <si>
    <t>Operating Income/(Expenses)</t>
  </si>
  <si>
    <t xml:space="preserve">Depreciation of property, plant and equipment </t>
  </si>
  <si>
    <t>Interest expense</t>
  </si>
  <si>
    <t>Unaudited</t>
  </si>
  <si>
    <t xml:space="preserve">As at </t>
  </si>
  <si>
    <t>Audited</t>
  </si>
  <si>
    <t>(restated)</t>
  </si>
  <si>
    <t>01-01-2011</t>
  </si>
  <si>
    <t>Balance as of 1 April 2012 (restated)</t>
  </si>
  <si>
    <t>Balance as of 1 January 2011 (restated)</t>
  </si>
  <si>
    <t>The auditors' report on the financial statements for the 15 months ended 31 March 2012 was not qualified.</t>
  </si>
  <si>
    <t>Current  Year</t>
  </si>
  <si>
    <t xml:space="preserve">Preceding Year </t>
  </si>
  <si>
    <t>( There are no comparative figures disclosed for the preceding year's corresponding period following the change in financial year end.)</t>
  </si>
  <si>
    <t xml:space="preserve">months ended 31 March 2012. </t>
  </si>
  <si>
    <t>paragraph 9.22 of the Listing Requirements of Bursa Malaysia Securities  Berhad.</t>
  </si>
  <si>
    <t>First-Time Adoption of Malaysia Financial Reporting Standards ("MFRS")</t>
  </si>
  <si>
    <t>The Group prepared its financial statements in accordance with Financial reporting Standards ("FRS") for the periods up to fifteen</t>
  </si>
  <si>
    <t>The interim financial statements should be read in conjunction with the audited financial statements of the Group for the fifteen</t>
  </si>
  <si>
    <t xml:space="preserve">months ended 31 March 2012. Since the previous audited  financial statements as at 31 March 2012 were issued, the Group has </t>
  </si>
  <si>
    <t xml:space="preserve">adopted the MFRS framework issued by MASB with effect from 1 April 2012. </t>
  </si>
  <si>
    <t xml:space="preserve">These condensed consolidated interim financial statements for the period ended 30 June 2012 are the Group's first MFRS compliance </t>
  </si>
  <si>
    <t>and will form part of the period covered by the Group's first MFRS annual financial statements for the year ending 31 March 2013. The</t>
  </si>
  <si>
    <t>Property, plant and equipment</t>
  </si>
  <si>
    <t>Property, plant and Equipment. At the date of transition to MFRS, the Group elected to regard the revalued amounts of leasehold land</t>
  </si>
  <si>
    <t>Upon transition to MFRS, the Group has elected to measure its property, plant and equipment using the cost model under MFRS 116,</t>
  </si>
  <si>
    <t>and buildings in 2012 as deemed cost at the date of the revaluation as these amounts were comparable to fair value at that date.</t>
  </si>
  <si>
    <t>The revaluation surplus was transferred to retained earnings  on date of transition of MFRS.</t>
  </si>
  <si>
    <t>The reconciliation of equity and assets for comparative periods  and at date of transition to MFRS are provided below:</t>
  </si>
  <si>
    <t>Apr-12 to</t>
  </si>
  <si>
    <t>Liabilities of disposal group classified as held for sales</t>
  </si>
  <si>
    <t>Assets of disposal group classified as held for sales</t>
  </si>
  <si>
    <t>Property development project</t>
  </si>
  <si>
    <t xml:space="preserve">Adjustment on revaluation reserve on leasehold land &amp; buidings </t>
  </si>
  <si>
    <t>Non Current assets:</t>
  </si>
  <si>
    <t>Equity:</t>
  </si>
  <si>
    <t>Current Assets:</t>
  </si>
  <si>
    <t xml:space="preserve"> Property, plant and equipment ( Note A1) </t>
  </si>
  <si>
    <t>Property development projects (Note A1)</t>
  </si>
  <si>
    <t>Accumulated losses ( Note A1)</t>
  </si>
  <si>
    <t>EXPLANATORY NOTES PURSUANT TO MFRS 134</t>
  </si>
  <si>
    <t>The interim financial statements are unaudited and has been prepared in compliance with MFRS 134,  Interim  Financial Reporting and</t>
  </si>
  <si>
    <t>As at 1 January 2011</t>
  </si>
  <si>
    <t>Group has applied MFRS 1 : First Time Adoption of Malaysian Financial Reporting Standards with effect from 1 April 2012.  The</t>
  </si>
  <si>
    <t>adoption of MFRS do not have significant impact on the financial  statements except for the following:</t>
  </si>
  <si>
    <t>Accumulated losses brought forward as at 1 January 2011 - FRS</t>
  </si>
  <si>
    <t>Property plant and equipment brought forward as at 1 January 2011 - FRS</t>
  </si>
  <si>
    <t>Accumulated losses brought forward as at 1 January 2011 - restated MFRS</t>
  </si>
  <si>
    <t>Property plant and equipment brought forward as at 1 January 2011 - restated MFRS</t>
  </si>
  <si>
    <t>Property development projects brought forward as at 1 January 2011 - FRS</t>
  </si>
  <si>
    <t>Property development projects brought forward as at 1 January 2011 - restated MFRS</t>
  </si>
  <si>
    <t>Accumulated losses brought forward as at 1 April 2012 - FRS</t>
  </si>
  <si>
    <t>Accumulated losses brought forward as at 1 April 2012 - restated MFRS</t>
  </si>
  <si>
    <t>Property development projects brought forward as at 1April 2012 - FRS</t>
  </si>
  <si>
    <t>Property development projects brought forward as at 1 April  2012 - restated MFRS</t>
  </si>
  <si>
    <t xml:space="preserve">15 months </t>
  </si>
  <si>
    <t>period</t>
  </si>
  <si>
    <t>Restated</t>
  </si>
  <si>
    <t xml:space="preserve">Upon transition to MFRS, the Group will recognised  the revenue and expenses using the completion contract method.The revenue </t>
  </si>
  <si>
    <t>PROFIT/ (LOSS) BEFORE TAX ("PBT" &amp; "LBT")</t>
  </si>
  <si>
    <t>Net Total</t>
  </si>
  <si>
    <t>Non Current Liabilities:</t>
  </si>
  <si>
    <t xml:space="preserve">Deferred tax liabilities brought forward as at 1 January 2011 - FRS </t>
  </si>
  <si>
    <t xml:space="preserve">Adjustment on deferred tax effects on revaluation reserve on leasehold land &amp; buidings </t>
  </si>
  <si>
    <t xml:space="preserve">Deferred tax liabilities brought forward as at 1 January 2011 - MFRS </t>
  </si>
  <si>
    <t>Cash and cash equivalents at beginning of financial period</t>
  </si>
  <si>
    <t>Cash and cash equivalent at end of financial period</t>
  </si>
  <si>
    <t>Cash and cash equivalents</t>
  </si>
  <si>
    <t>Deferred tax liabilities (Note A1)</t>
  </si>
  <si>
    <t xml:space="preserve">Balance as of 1 January 2011 </t>
  </si>
  <si>
    <t xml:space="preserve">  Revaluation reserve on leasehold land &amp;buildings</t>
  </si>
  <si>
    <t xml:space="preserve">Balance as of 1 April 2012 </t>
  </si>
  <si>
    <t>Adjustments to conform with MFRS 1:</t>
  </si>
  <si>
    <t xml:space="preserve"> Less: Bank overdrafts</t>
  </si>
  <si>
    <t>Add: Cash equivalents classified as held for sales</t>
  </si>
  <si>
    <t>Effects of exchange rate changes on cash and cash equivalents</t>
  </si>
  <si>
    <t>(Refer to the explanatory notes on first time adoption on MFRS standards in Note A1.)</t>
  </si>
  <si>
    <t>Gain on disposal of property , plant and equipment</t>
  </si>
  <si>
    <t>As at 1 April 2012</t>
  </si>
  <si>
    <t>The valuation of land and buildings have been brought forward without amendments from the previous annual financial statements.</t>
  </si>
  <si>
    <t>Comparison with preceding year results</t>
  </si>
  <si>
    <t>There status of corporate proposals announced but not completed are as follows:</t>
  </si>
  <si>
    <t>&lt;----- 3 months ended ----&gt;</t>
  </si>
  <si>
    <t xml:space="preserve">    RM10.0 million. Pending fulfilment of all conditions precedent, the sale and purchase agreement is expected to be completed </t>
  </si>
  <si>
    <t>a) Disposal of 80% shares in PKB-Operasi Tembaga Sdn Bhd which owned a piece of land in Langkawi for a cash consideration of</t>
  </si>
  <si>
    <t xml:space="preserve">The Group expects the business environment to be challenging in view of the ever increasing manufacturing costs such as raw materials </t>
  </si>
  <si>
    <t>No performance review is made as there are no comparative figures for preceding year's corresponding period following the change  in</t>
  </si>
  <si>
    <t>and higher labour cost which will affect the profit margin. Manufacturing and trading division will be the major contributor of the Group</t>
  </si>
  <si>
    <t>results as we expect lower revenue from the property development division. We will continue to look into ways to improve on productivity</t>
  </si>
  <si>
    <t>and efficiency.</t>
  </si>
  <si>
    <t>MFRS 10</t>
  </si>
  <si>
    <t>Consolidated Financial Statements</t>
  </si>
  <si>
    <t>MFRS 119</t>
  </si>
  <si>
    <t>MFRS 127</t>
  </si>
  <si>
    <t>MFRS 128</t>
  </si>
  <si>
    <t>Separate Financial Statements</t>
  </si>
  <si>
    <t>Investment in Associates and Joint Ventures</t>
  </si>
  <si>
    <t>Amendments to MFRS 7</t>
  </si>
  <si>
    <t>Effective Date</t>
  </si>
  <si>
    <t>Amendments to MFRS 132</t>
  </si>
  <si>
    <t>Offsetting Financial Assets and Financial Liabilities</t>
  </si>
  <si>
    <t>MFRS 13</t>
  </si>
  <si>
    <t>Fair Value Measurement</t>
  </si>
  <si>
    <t>Employee Benefits (revised)</t>
  </si>
  <si>
    <t>Disclosures - Offsetting Financial Assets with Financial Liabilities</t>
  </si>
  <si>
    <t xml:space="preserve">The following revised MFRSs, new IC Interpretations and Amendments to MFRSs applicable to the Group which have been  issued </t>
  </si>
  <si>
    <t>by the MASB and are not yet effective for adoption by the Group are as follows:</t>
  </si>
  <si>
    <t>and the profit recognised  based on the percentage of completion method in previous financial statements and not fully completed</t>
  </si>
  <si>
    <t>as at transition date, will be be derecognised accordingly.</t>
  </si>
  <si>
    <t>Adjustment on derecognition of profit from property development projects</t>
  </si>
  <si>
    <t>Adjustment on  derecognition of profit from property development projects</t>
  </si>
  <si>
    <t>Current Liabilities</t>
  </si>
  <si>
    <t>Adjustment on derecognition of cost of sales  on property development projects</t>
  </si>
  <si>
    <t xml:space="preserve">  Profit derecognised from property development projects</t>
  </si>
  <si>
    <t>&lt;- -------------------------   Attributable to equity holders of parent     -------------------------&gt;</t>
  </si>
  <si>
    <t>Adjustment on deferred revenue  on property development projects</t>
  </si>
  <si>
    <t>Trade and other receivables brought forward as at 1April 2012 - FRS</t>
  </si>
  <si>
    <t>Trade and other receivables brought forward as at 1April 2012 - MFRS</t>
  </si>
  <si>
    <t>Adjustment on reversal of accrued billing in respect of property development projects</t>
  </si>
  <si>
    <t>Trade and other payables (Note A1)</t>
  </si>
  <si>
    <t>Trade and other payables brought forward as at 1 January 2011 - FRS</t>
  </si>
  <si>
    <t>Trade and other payables brought forward as at 1 January 2011 - MFRS</t>
  </si>
  <si>
    <t>Trade and other payables brought forward as at 1 April 2012 - FRS</t>
  </si>
  <si>
    <t>Trade and other payables brought forward as at 1 April 2012 - MFRS</t>
  </si>
  <si>
    <t>Jul-12 to</t>
  </si>
  <si>
    <t xml:space="preserve">b) Disposal of 455 units of freehold titles of land bank meant for building of single storey terrace and semi detached houses in </t>
  </si>
  <si>
    <t xml:space="preserve">c) Disposal of a piece of freehold land in Sungai Petani, Kedah meant for shopping complex for a cash consideration of RM2.3 million </t>
  </si>
  <si>
    <t xml:space="preserve"> 3 months </t>
  </si>
  <si>
    <t>Basic, profit/(loss) for the period (sen)</t>
  </si>
  <si>
    <t>Impairment/(reversal)  loss on property development project cost</t>
  </si>
  <si>
    <t>Gain/ (loss) on disposal of investment property</t>
  </si>
  <si>
    <t>Proceed from disposal of investment property</t>
  </si>
  <si>
    <t xml:space="preserve">There were no profit on sale of investments or properties for the current financial period except for the disposal of two pieces of </t>
  </si>
  <si>
    <t>freehold land meant for building petrol station in Sungai Petani for a cash consideration of RM2.3 million which realised a gain of</t>
  </si>
  <si>
    <t>Unrealised (gain)/loss on foreign exchange - net</t>
  </si>
  <si>
    <t>Gain on disposal of investment property</t>
  </si>
  <si>
    <t>Unrealised gain on foreign exchange</t>
  </si>
  <si>
    <t>Reversal of impairment loss on property development cost</t>
  </si>
  <si>
    <t>d) On 3 Oct 2012, the Company announced the disposal of several pieces of land by Emico Development Sdn Bhd for a cash</t>
  </si>
  <si>
    <t>The Corporate proposals as mentioned in Note B4 above is part of the repayment plan for the settlement of Loan Stocks (RSLS) which</t>
  </si>
  <si>
    <t>fully settled.</t>
  </si>
  <si>
    <t>&lt;--3 months--&gt;</t>
  </si>
  <si>
    <t>Trade and other receivables (Note A1)</t>
  </si>
  <si>
    <t>FOR THE QUARTER  ENDED 31 DECEMBER 2012</t>
  </si>
  <si>
    <t>31-12-2012</t>
  </si>
  <si>
    <t>31-12-2011</t>
  </si>
  <si>
    <t>9 months</t>
  </si>
  <si>
    <t>AS AT 31 DECEMBER 2012</t>
  </si>
  <si>
    <t>FOR THE NINE MONTHS ENDED 31 DECEMBER 2012</t>
  </si>
  <si>
    <t>Balance as of 31 December 2012</t>
  </si>
  <si>
    <t>NOTES TO THE INTERIM FINANCIAL STATEMENTS FOR THE 3RD QUARTER ENDED 31 DECEMBER 2012</t>
  </si>
  <si>
    <t>There have been no issuance and repayment of debt and equity securities for the financial quarter ended 31 December 2012 except .</t>
  </si>
  <si>
    <t>for the followings:</t>
  </si>
  <si>
    <t>b) Redemption of 82,779 units RSLS amounting to RM8,277,900 on 31 Dec 2012.</t>
  </si>
  <si>
    <t>The analysis by activity of the Group for the financial period ended 31 December 2012 are as follows:</t>
  </si>
  <si>
    <t xml:space="preserve">9 months </t>
  </si>
  <si>
    <t>Significant transactions between the Group with the related parties during the financial period ended 31 December  2012</t>
  </si>
  <si>
    <t>&lt;--9 months--&gt;</t>
  </si>
  <si>
    <t>Oct-12 to</t>
  </si>
  <si>
    <t>The Directors do not recommend any dividend for the period ended 31 December 2012.</t>
  </si>
  <si>
    <t xml:space="preserve">  9 months </t>
  </si>
  <si>
    <t>31.12.2012</t>
  </si>
  <si>
    <t>nature, size or incidence during the quarter under review except for the followings:</t>
  </si>
  <si>
    <t>a) Redemption of 22,630 units RSLS amounting to RM2,263,000 on 4 October 2012; and</t>
  </si>
  <si>
    <t>a) Redemption of 2,263 units RSLS amounting to RM2,263,000 on 4 Oct 2012: and</t>
  </si>
  <si>
    <t>Redemption of RSLS loan stocks</t>
  </si>
  <si>
    <t>b) Redemption of 82,779 units of RSLS amounting to RM8,277,900 on 31 December 2012.</t>
  </si>
  <si>
    <t>There were no material events subsequent to the end of the current quarter except for the redemption of 12,000 units RSLS from the loan</t>
  </si>
  <si>
    <t>stock holders amounting to RM1,200,000 on 8 February 2013.</t>
  </si>
  <si>
    <t>RM0.88 million from the disposal.</t>
  </si>
  <si>
    <t xml:space="preserve">     which proceed has been fully received on  31 January 2013.</t>
  </si>
  <si>
    <t xml:space="preserve">     consideration of RM8.65 million which proceed has been fully received on 31 January 2013.</t>
  </si>
  <si>
    <t xml:space="preserve">    Sungai Petani for a cash consideration of RM8.6 million which proceed has been fully settled on 31 January 2013.</t>
  </si>
  <si>
    <t>There are no material litigation pending as at 19 February 2013.</t>
  </si>
  <si>
    <t>For the current quarter under review, the revenue of the Group is lower at RM24.9 million as compared to RM11.9 million in the preceding</t>
  </si>
  <si>
    <t>quarter due to overall increase in sales from all divisions.</t>
  </si>
  <si>
    <t xml:space="preserve">The increase of RM2.0 million or 18.1% in manufacturing and trading division as compared to preceding quarter is mainly due to higher </t>
  </si>
  <si>
    <t xml:space="preserve">sales volumn. However, the manufacturing and trading division posted a lower PBT of RM0.47 million for current quarter as compared to </t>
  </si>
  <si>
    <t>quarter.</t>
  </si>
  <si>
    <t xml:space="preserve">RM0.97 million in preceding quarter as there was a gain of RM0.89 million from the disposal of investment property taken up in preceding </t>
  </si>
  <si>
    <t xml:space="preserve">The revenue for property development in current quarter is mainly from the sales of vacant land while the sales from preceding quarter </t>
  </si>
  <si>
    <t>relate to the sales of completed houses classified under inventories.</t>
  </si>
  <si>
    <t>Property development posted PBT of RM0.98 million for current quarter as compared to LBT of RM0.31million in preceding quarter due</t>
  </si>
  <si>
    <t>to gain on disposal of vacant land.</t>
  </si>
  <si>
    <t>Investment holding division reported a lower LBT of RM0.68 million as compared to preceding quarter LBT of RM0.75 million. The higher</t>
  </si>
  <si>
    <t>expenditure for the preceding quarter was in connection  with the administration expenditure incurred in relation to the 20th Annual General</t>
  </si>
  <si>
    <t>Meeting held on 27 September 2012.</t>
  </si>
  <si>
    <t>financial year end from 31 December to 31 March. The quarterly report for 31 December 2011 is attached for reference.</t>
  </si>
  <si>
    <t xml:space="preserve">amounted to RM22.6 million as at 31 December 2012. With the completion of the proposed disposals as mentioned above, the RSLS will be </t>
  </si>
  <si>
    <t xml:space="preserve">    before end of May 2013.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</si>
</sst>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* #,##0.0_);_(* \(#,##0.0\);_(* &quot;-&quot;?_);_(@_)"/>
    <numFmt numFmtId="182" formatCode="_(* #,##0.000_);_(* \(#,##0.000\);_(* &quot;-&quot;??_);_(@_)"/>
    <numFmt numFmtId="183" formatCode="_(* #,##0.0000_);_(* \(#,##0.0000\);_(* &quot;-&quot;??_);_(@_)"/>
    <numFmt numFmtId="184" formatCode="0.0000000000"/>
    <numFmt numFmtId="185" formatCode="0.00000000000"/>
    <numFmt numFmtId="186" formatCode="0.000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-409]dddd\,\ mmmm\ dd\,\ yyyy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173" fontId="1" fillId="0" borderId="11" xfId="42" applyNumberFormat="1" applyFont="1" applyBorder="1" applyAlignment="1">
      <alignment/>
    </xf>
    <xf numFmtId="173" fontId="1" fillId="0" borderId="12" xfId="42" applyNumberFormat="1" applyFont="1" applyBorder="1" applyAlignment="1">
      <alignment/>
    </xf>
    <xf numFmtId="173" fontId="1" fillId="0" borderId="0" xfId="42" applyNumberFormat="1" applyFont="1" applyAlignment="1">
      <alignment/>
    </xf>
    <xf numFmtId="173" fontId="1" fillId="0" borderId="13" xfId="42" applyNumberFormat="1" applyFont="1" applyBorder="1" applyAlignment="1">
      <alignment/>
    </xf>
    <xf numFmtId="173" fontId="1" fillId="0" borderId="14" xfId="42" applyNumberFormat="1" applyFont="1" applyBorder="1" applyAlignment="1">
      <alignment/>
    </xf>
    <xf numFmtId="173" fontId="1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173" fontId="1" fillId="0" borderId="10" xfId="42" applyNumberFormat="1" applyFont="1" applyBorder="1" applyAlignment="1">
      <alignment/>
    </xf>
    <xf numFmtId="173" fontId="1" fillId="0" borderId="15" xfId="42" applyNumberFormat="1" applyFont="1" applyBorder="1" applyAlignment="1">
      <alignment/>
    </xf>
    <xf numFmtId="172" fontId="1" fillId="0" borderId="0" xfId="42" applyNumberFormat="1" applyFont="1" applyBorder="1" applyAlignment="1">
      <alignment/>
    </xf>
    <xf numFmtId="173" fontId="1" fillId="0" borderId="16" xfId="42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173" fontId="0" fillId="0" borderId="0" xfId="42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3" fontId="1" fillId="0" borderId="0" xfId="42" applyNumberFormat="1" applyFont="1" applyAlignment="1">
      <alignment horizontal="right"/>
    </xf>
    <xf numFmtId="173" fontId="1" fillId="0" borderId="13" xfId="42" applyNumberFormat="1" applyFont="1" applyBorder="1" applyAlignment="1">
      <alignment horizontal="center"/>
    </xf>
    <xf numFmtId="173" fontId="1" fillId="0" borderId="0" xfId="42" applyNumberFormat="1" applyFont="1" applyAlignment="1">
      <alignment horizontal="center"/>
    </xf>
    <xf numFmtId="173" fontId="1" fillId="0" borderId="0" xfId="42" applyNumberFormat="1" applyFont="1" applyBorder="1" applyAlignment="1">
      <alignment horizontal="center"/>
    </xf>
    <xf numFmtId="173" fontId="1" fillId="0" borderId="14" xfId="42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173" fontId="1" fillId="0" borderId="17" xfId="42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3" xfId="0" applyFont="1" applyBorder="1" applyAlignment="1">
      <alignment horizontal="center"/>
    </xf>
    <xf numFmtId="173" fontId="2" fillId="0" borderId="14" xfId="42" applyNumberFormat="1" applyFont="1" applyBorder="1" applyAlignment="1">
      <alignment/>
    </xf>
    <xf numFmtId="43" fontId="1" fillId="0" borderId="14" xfId="42" applyNumberFormat="1" applyFont="1" applyBorder="1" applyAlignment="1">
      <alignment/>
    </xf>
    <xf numFmtId="173" fontId="2" fillId="0" borderId="0" xfId="42" applyNumberFormat="1" applyFont="1" applyBorder="1" applyAlignment="1">
      <alignment/>
    </xf>
    <xf numFmtId="0" fontId="0" fillId="0" borderId="16" xfId="0" applyBorder="1" applyAlignment="1">
      <alignment/>
    </xf>
    <xf numFmtId="173" fontId="1" fillId="0" borderId="14" xfId="0" applyNumberFormat="1" applyFont="1" applyBorder="1" applyAlignment="1">
      <alignment/>
    </xf>
    <xf numFmtId="0" fontId="7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43" fontId="1" fillId="0" borderId="14" xfId="42" applyFont="1" applyBorder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Alignment="1">
      <alignment horizontal="center"/>
    </xf>
    <xf numFmtId="173" fontId="2" fillId="0" borderId="14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5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3" fontId="1" fillId="0" borderId="12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73" fontId="1" fillId="0" borderId="0" xfId="42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73" fontId="1" fillId="0" borderId="0" xfId="42" applyNumberFormat="1" applyFont="1" applyFill="1" applyAlignment="1">
      <alignment/>
    </xf>
    <xf numFmtId="173" fontId="1" fillId="0" borderId="16" xfId="42" applyNumberFormat="1" applyFont="1" applyFill="1" applyBorder="1" applyAlignment="1">
      <alignment/>
    </xf>
    <xf numFmtId="173" fontId="1" fillId="0" borderId="13" xfId="42" applyNumberFormat="1" applyFont="1" applyFill="1" applyBorder="1" applyAlignment="1">
      <alignment/>
    </xf>
    <xf numFmtId="15" fontId="1" fillId="0" borderId="0" xfId="0" applyNumberFormat="1" applyFont="1" applyAlignment="1">
      <alignment/>
    </xf>
    <xf numFmtId="43" fontId="1" fillId="0" borderId="14" xfId="42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17" fontId="1" fillId="0" borderId="0" xfId="0" applyNumberFormat="1" applyFont="1" applyFill="1" applyAlignment="1">
      <alignment horizontal="center"/>
    </xf>
    <xf numFmtId="173" fontId="1" fillId="0" borderId="0" xfId="42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173" fontId="2" fillId="0" borderId="14" xfId="0" applyNumberFormat="1" applyFont="1" applyBorder="1" applyAlignment="1">
      <alignment horizontal="center"/>
    </xf>
    <xf numFmtId="173" fontId="1" fillId="0" borderId="14" xfId="0" applyNumberFormat="1" applyFont="1" applyBorder="1" applyAlignment="1">
      <alignment horizontal="center"/>
    </xf>
    <xf numFmtId="173" fontId="1" fillId="0" borderId="20" xfId="42" applyNumberFormat="1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173" fontId="1" fillId="0" borderId="13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0"/>
  <sheetViews>
    <sheetView tabSelected="1" zoomScalePageLayoutView="0" workbookViewId="0" topLeftCell="A1">
      <selection activeCell="E51" sqref="E51"/>
    </sheetView>
  </sheetViews>
  <sheetFormatPr defaultColWidth="9.140625" defaultRowHeight="12.75"/>
  <cols>
    <col min="1" max="1" width="35.7109375" style="0" customWidth="1"/>
    <col min="2" max="2" width="15.140625" style="0" customWidth="1"/>
    <col min="3" max="3" width="16.00390625" style="0" customWidth="1"/>
    <col min="4" max="4" width="5.7109375" style="0" customWidth="1"/>
    <col min="5" max="5" width="13.57421875" style="0" customWidth="1"/>
    <col min="6" max="6" width="12.7109375" style="0" customWidth="1"/>
    <col min="7" max="7" width="5.7109375" style="0" customWidth="1"/>
  </cols>
  <sheetData>
    <row r="1" spans="1:5" ht="12.75">
      <c r="A1" s="2" t="s">
        <v>6</v>
      </c>
      <c r="B1" s="1"/>
      <c r="C1" s="1"/>
      <c r="D1" s="1"/>
      <c r="E1" s="1"/>
    </row>
    <row r="2" spans="1:5" ht="12.75">
      <c r="A2" s="2" t="s">
        <v>157</v>
      </c>
      <c r="B2" s="1"/>
      <c r="C2" s="1"/>
      <c r="D2" s="1"/>
      <c r="E2" s="1"/>
    </row>
    <row r="3" spans="1:5" ht="12.75">
      <c r="A3" s="2" t="s">
        <v>394</v>
      </c>
      <c r="B3" s="1"/>
      <c r="C3" s="1"/>
      <c r="D3" s="1"/>
      <c r="E3" s="1"/>
    </row>
    <row r="4" spans="2:5" ht="12.75">
      <c r="B4" s="1"/>
      <c r="C4" s="1"/>
      <c r="D4" s="1"/>
      <c r="E4" s="1"/>
    </row>
    <row r="5" spans="2:6" ht="12.75">
      <c r="B5" s="51" t="s">
        <v>7</v>
      </c>
      <c r="C5" s="52"/>
      <c r="E5" s="82" t="s">
        <v>169</v>
      </c>
      <c r="F5" s="83"/>
    </row>
    <row r="6" spans="1:6" ht="12.75">
      <c r="A6" s="1"/>
      <c r="B6" s="53" t="s">
        <v>2</v>
      </c>
      <c r="C6" s="54" t="s">
        <v>263</v>
      </c>
      <c r="E6" s="53" t="s">
        <v>4</v>
      </c>
      <c r="F6" s="53" t="s">
        <v>231</v>
      </c>
    </row>
    <row r="7" spans="1:6" ht="12.75">
      <c r="A7" s="1"/>
      <c r="B7" s="54" t="s">
        <v>262</v>
      </c>
      <c r="C7" s="54" t="s">
        <v>239</v>
      </c>
      <c r="E7" s="54" t="s">
        <v>397</v>
      </c>
      <c r="F7" s="54" t="s">
        <v>397</v>
      </c>
    </row>
    <row r="8" spans="1:6" ht="12.75">
      <c r="A8" s="1"/>
      <c r="B8" s="54" t="s">
        <v>3</v>
      </c>
      <c r="C8" s="55" t="s">
        <v>3</v>
      </c>
      <c r="E8" s="54" t="s">
        <v>238</v>
      </c>
      <c r="F8" s="54" t="s">
        <v>238</v>
      </c>
    </row>
    <row r="9" spans="1:6" ht="12.75">
      <c r="A9" s="1"/>
      <c r="B9" s="55" t="s">
        <v>395</v>
      </c>
      <c r="C9" s="55" t="s">
        <v>396</v>
      </c>
      <c r="E9" s="55" t="s">
        <v>395</v>
      </c>
      <c r="F9" s="55" t="s">
        <v>396</v>
      </c>
    </row>
    <row r="10" spans="1:6" ht="12.75">
      <c r="A10" s="1"/>
      <c r="B10" s="56" t="s">
        <v>5</v>
      </c>
      <c r="C10" s="56" t="s">
        <v>5</v>
      </c>
      <c r="E10" s="56" t="s">
        <v>5</v>
      </c>
      <c r="F10" s="56" t="s">
        <v>5</v>
      </c>
    </row>
    <row r="11" spans="1:6" ht="12.75">
      <c r="A11" s="1"/>
      <c r="B11" s="3"/>
      <c r="C11" s="3"/>
      <c r="E11" s="3"/>
      <c r="F11" s="3"/>
    </row>
    <row r="12" spans="1:6" ht="12.75">
      <c r="A12" s="33"/>
      <c r="B12" s="3"/>
      <c r="C12" s="3"/>
      <c r="E12" s="3"/>
      <c r="F12" s="3"/>
    </row>
    <row r="13" spans="1:8" ht="12.75">
      <c r="A13" s="1" t="s">
        <v>9</v>
      </c>
      <c r="B13" s="10">
        <v>24952</v>
      </c>
      <c r="C13" s="25" t="s">
        <v>122</v>
      </c>
      <c r="E13" s="10">
        <v>53856</v>
      </c>
      <c r="F13" s="25" t="s">
        <v>122</v>
      </c>
      <c r="G13" s="1"/>
      <c r="H13" s="1"/>
    </row>
    <row r="14" spans="1:8" ht="12.75">
      <c r="A14" s="1" t="s">
        <v>142</v>
      </c>
      <c r="B14" s="8">
        <v>-21380</v>
      </c>
      <c r="C14" s="23" t="s">
        <v>122</v>
      </c>
      <c r="E14" s="8">
        <v>-47088</v>
      </c>
      <c r="F14" s="23" t="s">
        <v>122</v>
      </c>
      <c r="G14" s="1"/>
      <c r="H14" s="1"/>
    </row>
    <row r="15" spans="1:8" ht="12.75">
      <c r="A15" s="1"/>
      <c r="B15" s="10"/>
      <c r="C15" s="10"/>
      <c r="E15" s="10"/>
      <c r="F15" s="10"/>
      <c r="G15" s="1"/>
      <c r="H15" s="1"/>
    </row>
    <row r="16" spans="1:8" ht="12.75">
      <c r="A16" s="1" t="s">
        <v>143</v>
      </c>
      <c r="B16" s="10">
        <f>SUM(B13:B15)</f>
        <v>3572</v>
      </c>
      <c r="C16" s="25" t="s">
        <v>122</v>
      </c>
      <c r="E16" s="10">
        <f>SUM(E13:E15)</f>
        <v>6768</v>
      </c>
      <c r="F16" s="25" t="s">
        <v>122</v>
      </c>
      <c r="G16" s="1"/>
      <c r="H16" s="1"/>
    </row>
    <row r="17" spans="1:8" ht="12.75">
      <c r="A17" s="1" t="s">
        <v>234</v>
      </c>
      <c r="B17" s="10">
        <v>89</v>
      </c>
      <c r="C17" s="25" t="s">
        <v>122</v>
      </c>
      <c r="E17" s="10">
        <v>1521</v>
      </c>
      <c r="F17" s="25" t="s">
        <v>122</v>
      </c>
      <c r="G17" s="1"/>
      <c r="H17" s="1"/>
    </row>
    <row r="18" spans="1:8" ht="12.75">
      <c r="A18" s="1" t="s">
        <v>144</v>
      </c>
      <c r="B18" s="10">
        <v>-529</v>
      </c>
      <c r="C18" s="25" t="s">
        <v>122</v>
      </c>
      <c r="E18" s="10">
        <v>-1676</v>
      </c>
      <c r="F18" s="25" t="s">
        <v>122</v>
      </c>
      <c r="G18" s="1"/>
      <c r="H18" s="1"/>
    </row>
    <row r="19" spans="1:8" ht="12.75">
      <c r="A19" s="1" t="s">
        <v>145</v>
      </c>
      <c r="B19" s="8">
        <v>-1862</v>
      </c>
      <c r="C19" s="23" t="s">
        <v>122</v>
      </c>
      <c r="E19" s="8">
        <v>-4538</v>
      </c>
      <c r="F19" s="23" t="s">
        <v>122</v>
      </c>
      <c r="G19" s="1"/>
      <c r="H19" s="1"/>
    </row>
    <row r="20" spans="1:8" ht="12.75">
      <c r="A20" s="1"/>
      <c r="B20" s="10"/>
      <c r="C20" s="10"/>
      <c r="E20" s="10"/>
      <c r="F20" s="10"/>
      <c r="G20" s="1"/>
      <c r="H20" s="1"/>
    </row>
    <row r="21" spans="1:8" ht="12.75">
      <c r="A21" s="1" t="s">
        <v>146</v>
      </c>
      <c r="B21" s="10">
        <f>SUM(B16:B19)</f>
        <v>1270</v>
      </c>
      <c r="C21" s="25" t="s">
        <v>122</v>
      </c>
      <c r="E21" s="10">
        <f>SUM(E16:E19)</f>
        <v>2075</v>
      </c>
      <c r="F21" s="25" t="s">
        <v>122</v>
      </c>
      <c r="G21" s="1"/>
      <c r="H21" s="1"/>
    </row>
    <row r="22" spans="1:8" ht="12.75">
      <c r="A22" s="1" t="s">
        <v>147</v>
      </c>
      <c r="B22" s="8">
        <v>-501</v>
      </c>
      <c r="C22" s="23" t="s">
        <v>122</v>
      </c>
      <c r="E22" s="8">
        <v>-1610</v>
      </c>
      <c r="F22" s="23" t="s">
        <v>122</v>
      </c>
      <c r="G22" s="1"/>
      <c r="H22" s="1"/>
    </row>
    <row r="23" spans="1:8" ht="12.75">
      <c r="A23" s="1"/>
      <c r="B23" s="10"/>
      <c r="C23" s="10"/>
      <c r="E23" s="10"/>
      <c r="F23" s="10"/>
      <c r="G23" s="1"/>
      <c r="H23" s="1"/>
    </row>
    <row r="24" spans="1:8" ht="12.75">
      <c r="A24" s="1" t="s">
        <v>89</v>
      </c>
      <c r="B24" s="7">
        <f>SUM(B21:B22)</f>
        <v>769</v>
      </c>
      <c r="C24" s="25" t="s">
        <v>122</v>
      </c>
      <c r="E24" s="7">
        <f>SUM(E21:E22)</f>
        <v>465</v>
      </c>
      <c r="F24" s="25" t="s">
        <v>122</v>
      </c>
      <c r="G24" s="1"/>
      <c r="H24" s="1"/>
    </row>
    <row r="25" spans="1:8" ht="12.75">
      <c r="A25" s="1" t="s">
        <v>148</v>
      </c>
      <c r="B25" s="8">
        <v>-57</v>
      </c>
      <c r="C25" s="23" t="s">
        <v>122</v>
      </c>
      <c r="E25" s="8">
        <v>-15</v>
      </c>
      <c r="F25" s="23" t="s">
        <v>122</v>
      </c>
      <c r="G25" s="1"/>
      <c r="H25" s="1"/>
    </row>
    <row r="26" spans="1:6" ht="12.75">
      <c r="A26" s="44"/>
      <c r="B26" s="42"/>
      <c r="C26" s="42"/>
      <c r="E26" s="42"/>
      <c r="F26" s="42"/>
    </row>
    <row r="27" spans="1:6" ht="13.5" thickBot="1">
      <c r="A27" s="2" t="s">
        <v>141</v>
      </c>
      <c r="B27" s="49">
        <f>+B24+B25</f>
        <v>712</v>
      </c>
      <c r="C27" s="75" t="s">
        <v>122</v>
      </c>
      <c r="E27" s="49">
        <f>+E24+E25</f>
        <v>450</v>
      </c>
      <c r="F27" s="75" t="s">
        <v>122</v>
      </c>
    </row>
    <row r="28" spans="1:6" ht="12.75">
      <c r="A28" s="1"/>
      <c r="B28" s="1"/>
      <c r="C28" s="1"/>
      <c r="E28" s="1"/>
      <c r="F28" s="1"/>
    </row>
    <row r="29" spans="1:6" ht="12.75">
      <c r="A29" s="2" t="s">
        <v>152</v>
      </c>
      <c r="B29" s="1"/>
      <c r="C29" s="1"/>
      <c r="E29" s="1"/>
      <c r="F29" s="1"/>
    </row>
    <row r="30" spans="1:6" ht="12.75">
      <c r="A30" s="1" t="s">
        <v>113</v>
      </c>
      <c r="B30" s="7">
        <v>767</v>
      </c>
      <c r="C30" s="25" t="s">
        <v>122</v>
      </c>
      <c r="E30" s="7">
        <f>+E27-E31</f>
        <v>553</v>
      </c>
      <c r="F30" s="25" t="s">
        <v>122</v>
      </c>
    </row>
    <row r="31" spans="1:6" ht="12.75">
      <c r="A31" s="1" t="s">
        <v>114</v>
      </c>
      <c r="B31" s="7">
        <v>-55</v>
      </c>
      <c r="C31" s="23" t="s">
        <v>122</v>
      </c>
      <c r="E31" s="7">
        <v>-103</v>
      </c>
      <c r="F31" s="23" t="s">
        <v>122</v>
      </c>
    </row>
    <row r="32" spans="1:6" ht="12.75">
      <c r="A32" s="1"/>
      <c r="B32" s="15"/>
      <c r="C32" s="42"/>
      <c r="E32" s="15"/>
      <c r="F32" s="42"/>
    </row>
    <row r="33" spans="1:6" ht="13.5" thickBot="1">
      <c r="A33" s="2" t="s">
        <v>2</v>
      </c>
      <c r="B33" s="39">
        <f>+B30+B31</f>
        <v>712</v>
      </c>
      <c r="C33" s="75" t="s">
        <v>122</v>
      </c>
      <c r="E33" s="39">
        <f>+E30+E31</f>
        <v>450</v>
      </c>
      <c r="F33" s="75" t="s">
        <v>122</v>
      </c>
    </row>
    <row r="34" spans="1:6" ht="12.75">
      <c r="A34" s="1"/>
      <c r="B34" s="1"/>
      <c r="C34" s="1"/>
      <c r="E34" s="1"/>
      <c r="F34" s="1"/>
    </row>
    <row r="35" spans="1:6" ht="12.75">
      <c r="A35" s="2" t="s">
        <v>149</v>
      </c>
      <c r="B35" s="1"/>
      <c r="C35" s="1"/>
      <c r="E35" s="1"/>
      <c r="F35" s="1"/>
    </row>
    <row r="36" spans="1:6" ht="12.75">
      <c r="A36" s="1" t="s">
        <v>153</v>
      </c>
      <c r="B36" s="1"/>
      <c r="C36" s="1"/>
      <c r="E36" s="1"/>
      <c r="F36" s="1"/>
    </row>
    <row r="37" spans="1:6" ht="12.75">
      <c r="A37" s="1" t="s">
        <v>154</v>
      </c>
      <c r="B37" s="7">
        <v>0</v>
      </c>
      <c r="C37" s="24" t="s">
        <v>122</v>
      </c>
      <c r="E37" s="7">
        <v>0</v>
      </c>
      <c r="F37" s="24" t="s">
        <v>122</v>
      </c>
    </row>
    <row r="38" spans="1:6" ht="12.75">
      <c r="A38" s="1"/>
      <c r="B38" s="50"/>
      <c r="C38" s="50"/>
      <c r="E38" s="50"/>
      <c r="F38" s="50"/>
    </row>
    <row r="39" spans="1:6" ht="13.5" thickBot="1">
      <c r="A39" s="1" t="s">
        <v>150</v>
      </c>
      <c r="B39" s="43">
        <f>SUM(B33:B37)</f>
        <v>712</v>
      </c>
      <c r="C39" s="76" t="s">
        <v>122</v>
      </c>
      <c r="E39" s="43">
        <f>SUM(E33:E37)</f>
        <v>450</v>
      </c>
      <c r="F39" s="76" t="s">
        <v>122</v>
      </c>
    </row>
    <row r="40" spans="1:6" ht="12.75">
      <c r="A40" s="1"/>
      <c r="B40" s="1"/>
      <c r="C40" s="1"/>
      <c r="E40" s="1"/>
      <c r="F40" s="1"/>
    </row>
    <row r="41" spans="1:6" ht="12.75">
      <c r="A41" s="1"/>
      <c r="B41" s="1"/>
      <c r="C41" s="1"/>
      <c r="E41" s="1"/>
      <c r="F41" s="1"/>
    </row>
    <row r="42" spans="1:6" ht="12.75">
      <c r="A42" s="2" t="s">
        <v>151</v>
      </c>
      <c r="B42" s="1"/>
      <c r="C42" s="1"/>
      <c r="E42" s="1"/>
      <c r="F42" s="1"/>
    </row>
    <row r="43" spans="1:6" ht="12.75">
      <c r="A43" s="1" t="s">
        <v>113</v>
      </c>
      <c r="B43" s="7">
        <f>+B30+B37</f>
        <v>767</v>
      </c>
      <c r="C43" s="24" t="s">
        <v>122</v>
      </c>
      <c r="E43" s="7">
        <f>+E30+E37</f>
        <v>553</v>
      </c>
      <c r="F43" s="24" t="s">
        <v>122</v>
      </c>
    </row>
    <row r="44" spans="1:6" ht="12.75">
      <c r="A44" s="1" t="s">
        <v>114</v>
      </c>
      <c r="B44" s="7">
        <f>+B31</f>
        <v>-55</v>
      </c>
      <c r="C44" s="24" t="str">
        <f>+C31</f>
        <v>N/A</v>
      </c>
      <c r="E44" s="7">
        <f>+E31</f>
        <v>-103</v>
      </c>
      <c r="F44" s="24" t="str">
        <f>+F31</f>
        <v>N/A</v>
      </c>
    </row>
    <row r="45" spans="1:6" ht="12.75">
      <c r="A45" s="1"/>
      <c r="B45" s="15"/>
      <c r="C45" s="15"/>
      <c r="E45" s="15"/>
      <c r="F45" s="15"/>
    </row>
    <row r="46" spans="1:6" ht="13.5" thickBot="1">
      <c r="A46" s="2" t="s">
        <v>2</v>
      </c>
      <c r="B46" s="9">
        <f>+B43+B44</f>
        <v>712</v>
      </c>
      <c r="C46" s="26" t="s">
        <v>122</v>
      </c>
      <c r="D46" s="58"/>
      <c r="E46" s="9">
        <f>+E43+E44</f>
        <v>450</v>
      </c>
      <c r="F46" s="26" t="s">
        <v>122</v>
      </c>
    </row>
    <row r="47" spans="1:6" ht="12.75">
      <c r="A47" s="1"/>
      <c r="B47" s="1"/>
      <c r="C47" s="1"/>
      <c r="E47" s="1"/>
      <c r="F47" s="1"/>
    </row>
    <row r="48" spans="1:6" ht="12.75">
      <c r="A48" s="1"/>
      <c r="B48" s="1"/>
      <c r="C48" s="1"/>
      <c r="E48" s="1"/>
      <c r="F48" s="1"/>
    </row>
    <row r="49" spans="1:6" ht="12.75">
      <c r="A49" s="2" t="s">
        <v>155</v>
      </c>
      <c r="B49" s="1"/>
      <c r="C49" s="1"/>
      <c r="E49" s="1"/>
      <c r="F49" s="1"/>
    </row>
    <row r="50" spans="1:6" ht="12.75">
      <c r="A50" s="2" t="s">
        <v>156</v>
      </c>
      <c r="B50" s="1"/>
      <c r="C50" s="1"/>
      <c r="E50" s="1"/>
      <c r="F50" s="1"/>
    </row>
    <row r="51" spans="1:6" ht="13.5" thickBot="1">
      <c r="A51" s="1" t="s">
        <v>379</v>
      </c>
      <c r="B51" s="46">
        <f>+Notes!G324</f>
        <v>0.7995663369020193</v>
      </c>
      <c r="C51" s="69" t="s">
        <v>122</v>
      </c>
      <c r="E51" s="46">
        <f>+Notes!H324</f>
        <v>0.5764800316907648</v>
      </c>
      <c r="F51" s="69" t="s">
        <v>122</v>
      </c>
    </row>
    <row r="52" spans="1:6" ht="12.75">
      <c r="A52" s="1"/>
      <c r="B52" s="1"/>
      <c r="C52" s="1"/>
      <c r="E52" s="1"/>
      <c r="F52" s="1"/>
    </row>
    <row r="53" spans="1:6" ht="13.5" thickBot="1">
      <c r="A53" s="1" t="s">
        <v>121</v>
      </c>
      <c r="B53" s="45" t="s">
        <v>122</v>
      </c>
      <c r="C53" s="45" t="s">
        <v>122</v>
      </c>
      <c r="E53" s="45" t="s">
        <v>122</v>
      </c>
      <c r="F53" s="45" t="s">
        <v>122</v>
      </c>
    </row>
    <row r="54" spans="1:6" ht="12.75">
      <c r="A54" s="1"/>
      <c r="B54" s="1"/>
      <c r="C54" s="1"/>
      <c r="E54" s="1"/>
      <c r="F54" s="1"/>
    </row>
    <row r="55" spans="1:6" ht="12.75">
      <c r="A55" s="1" t="s">
        <v>2</v>
      </c>
      <c r="B55" s="1"/>
      <c r="C55" s="1"/>
      <c r="E55" s="1"/>
      <c r="F55" s="1"/>
    </row>
    <row r="56" spans="1:4" ht="12.75">
      <c r="A56" s="1" t="s">
        <v>264</v>
      </c>
      <c r="B56" s="1"/>
      <c r="C56" s="1"/>
      <c r="D56" s="1"/>
    </row>
    <row r="57" spans="1:4" ht="12.75">
      <c r="A57" s="1"/>
      <c r="B57" s="7"/>
      <c r="C57" s="1"/>
      <c r="D57" s="1"/>
    </row>
    <row r="58" spans="1:5" ht="12.75">
      <c r="A58" s="1"/>
      <c r="B58" s="1"/>
      <c r="C58" s="1"/>
      <c r="D58" s="1"/>
      <c r="E58" s="1"/>
    </row>
    <row r="59" spans="1:5" ht="12.75">
      <c r="A59" s="1"/>
      <c r="B59" s="1"/>
      <c r="C59" s="1"/>
      <c r="D59" s="1"/>
      <c r="E59" s="1"/>
    </row>
    <row r="60" spans="1:5" ht="12.75">
      <c r="A60" s="1"/>
      <c r="B60" s="1"/>
      <c r="C60" s="1"/>
      <c r="D60" s="1"/>
      <c r="E60" s="1"/>
    </row>
    <row r="61" spans="1:5" ht="12.75">
      <c r="A61" s="1"/>
      <c r="B61" s="1"/>
      <c r="C61" s="1"/>
      <c r="D61" s="1"/>
      <c r="E61" s="1"/>
    </row>
    <row r="62" spans="1:5" ht="12.75">
      <c r="A62" s="1"/>
      <c r="B62" s="1"/>
      <c r="C62" s="1"/>
      <c r="D62" s="1"/>
      <c r="E62" s="1"/>
    </row>
    <row r="63" spans="1:5" ht="12.75">
      <c r="A63" s="1"/>
      <c r="B63" s="1"/>
      <c r="C63" s="1"/>
      <c r="D63" s="1"/>
      <c r="E63" s="1"/>
    </row>
    <row r="64" spans="1:5" ht="12.75">
      <c r="A64" s="1"/>
      <c r="B64" s="1"/>
      <c r="C64" s="1"/>
      <c r="D64" s="1"/>
      <c r="E64" s="1"/>
    </row>
    <row r="65" spans="1:5" ht="12.75">
      <c r="A65" s="1"/>
      <c r="B65" s="1"/>
      <c r="C65" s="1"/>
      <c r="D65" s="1"/>
      <c r="E65" s="1"/>
    </row>
    <row r="66" spans="1:5" ht="12.75">
      <c r="A66" s="1"/>
      <c r="B66" s="1"/>
      <c r="C66" s="1"/>
      <c r="D66" s="1"/>
      <c r="E66" s="1"/>
    </row>
    <row r="67" spans="1:5" ht="12.75">
      <c r="A67" s="1"/>
      <c r="B67" s="1"/>
      <c r="C67" s="1"/>
      <c r="D67" s="1"/>
      <c r="E67" s="1"/>
    </row>
    <row r="68" spans="1:5" ht="12.75">
      <c r="A68" s="1"/>
      <c r="B68" s="1"/>
      <c r="C68" s="1"/>
      <c r="D68" s="1"/>
      <c r="E68" s="1"/>
    </row>
    <row r="69" spans="1:5" ht="12.75">
      <c r="A69" s="1"/>
      <c r="B69" s="1"/>
      <c r="C69" s="1"/>
      <c r="D69" s="1"/>
      <c r="E69" s="1"/>
    </row>
    <row r="70" spans="1:5" ht="12.75">
      <c r="A70" s="1"/>
      <c r="B70" s="1"/>
      <c r="C70" s="1"/>
      <c r="D70" s="1"/>
      <c r="E70" s="1"/>
    </row>
    <row r="71" spans="1:5" ht="12.75">
      <c r="A71" s="1"/>
      <c r="B71" s="1"/>
      <c r="C71" s="1"/>
      <c r="D71" s="1"/>
      <c r="E71" s="1"/>
    </row>
    <row r="72" spans="1:5" ht="12.75">
      <c r="A72" s="1"/>
      <c r="B72" s="1"/>
      <c r="C72" s="1"/>
      <c r="D72" s="1"/>
      <c r="E72" s="1"/>
    </row>
    <row r="73" spans="1:5" ht="12.75">
      <c r="A73" s="1"/>
      <c r="B73" s="1"/>
      <c r="C73" s="1"/>
      <c r="D73" s="1"/>
      <c r="E73" s="1"/>
    </row>
    <row r="74" spans="1:5" ht="12.75">
      <c r="A74" s="1"/>
      <c r="B74" s="1"/>
      <c r="C74" s="1"/>
      <c r="D74" s="1"/>
      <c r="E74" s="1"/>
    </row>
    <row r="75" spans="1:5" ht="12.75">
      <c r="A75" s="1"/>
      <c r="B75" s="1"/>
      <c r="C75" s="1"/>
      <c r="D75" s="1"/>
      <c r="E75" s="1"/>
    </row>
    <row r="76" spans="1:5" ht="12.75">
      <c r="A76" s="1"/>
      <c r="B76" s="1"/>
      <c r="C76" s="1"/>
      <c r="D76" s="1"/>
      <c r="E76" s="1"/>
    </row>
    <row r="77" spans="1:5" ht="12.75">
      <c r="A77" s="1"/>
      <c r="B77" s="1"/>
      <c r="C77" s="1"/>
      <c r="D77" s="1"/>
      <c r="E77" s="1"/>
    </row>
    <row r="78" spans="1:5" ht="12.75">
      <c r="A78" s="1"/>
      <c r="B78" s="1"/>
      <c r="C78" s="1"/>
      <c r="D78" s="1"/>
      <c r="E78" s="1"/>
    </row>
    <row r="79" spans="1:5" ht="12.75">
      <c r="A79" s="1"/>
      <c r="B79" s="1"/>
      <c r="C79" s="1"/>
      <c r="D79" s="1"/>
      <c r="E79" s="1"/>
    </row>
    <row r="80" spans="1:5" ht="12.75">
      <c r="A80" s="1"/>
      <c r="B80" s="1"/>
      <c r="C80" s="1"/>
      <c r="D80" s="1"/>
      <c r="E80" s="1"/>
    </row>
    <row r="81" spans="1:5" ht="12.75">
      <c r="A81" s="1"/>
      <c r="B81" s="1"/>
      <c r="C81" s="1"/>
      <c r="D81" s="1"/>
      <c r="E81" s="1"/>
    </row>
    <row r="82" spans="1:5" ht="12.75">
      <c r="A82" s="1"/>
      <c r="B82" s="1"/>
      <c r="C82" s="1"/>
      <c r="D82" s="1"/>
      <c r="E82" s="1"/>
    </row>
    <row r="83" spans="1:5" ht="12.75">
      <c r="A83" s="1"/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2.75">
      <c r="A85" s="1"/>
      <c r="B85" s="1"/>
      <c r="C85" s="1"/>
      <c r="D85" s="1"/>
      <c r="E85" s="1"/>
    </row>
    <row r="86" spans="1:5" ht="12.75">
      <c r="A86" s="1"/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1"/>
      <c r="C90" s="1"/>
      <c r="D90" s="1"/>
      <c r="E90" s="1"/>
    </row>
    <row r="91" spans="1:5" ht="12.75">
      <c r="A91" s="1"/>
      <c r="B91" s="1"/>
      <c r="C91" s="1"/>
      <c r="D91" s="1"/>
      <c r="E91" s="1"/>
    </row>
    <row r="92" spans="1:5" ht="12.75">
      <c r="A92" s="1"/>
      <c r="B92" s="1"/>
      <c r="C92" s="1"/>
      <c r="D92" s="1"/>
      <c r="E92" s="1"/>
    </row>
    <row r="93" spans="1:5" ht="12.75">
      <c r="A93" s="1"/>
      <c r="B93" s="1"/>
      <c r="C93" s="1"/>
      <c r="D93" s="1"/>
      <c r="E93" s="1"/>
    </row>
    <row r="94" spans="1:5" ht="12.75">
      <c r="A94" s="1"/>
      <c r="B94" s="1"/>
      <c r="C94" s="1"/>
      <c r="D94" s="1"/>
      <c r="E94" s="1"/>
    </row>
    <row r="95" spans="1:5" ht="12.75">
      <c r="A95" s="1"/>
      <c r="B95" s="1"/>
      <c r="C95" s="1"/>
      <c r="D95" s="1"/>
      <c r="E95" s="1"/>
    </row>
    <row r="96" spans="1:5" ht="12.75">
      <c r="A96" s="1"/>
      <c r="B96" s="1"/>
      <c r="C96" s="1"/>
      <c r="D96" s="1"/>
      <c r="E96" s="1"/>
    </row>
    <row r="97" spans="1:5" ht="12.75">
      <c r="A97" s="1"/>
      <c r="B97" s="1"/>
      <c r="C97" s="1"/>
      <c r="D97" s="1"/>
      <c r="E97" s="1"/>
    </row>
    <row r="98" spans="1:5" ht="12.75">
      <c r="A98" s="1"/>
      <c r="B98" s="1"/>
      <c r="C98" s="1"/>
      <c r="D98" s="1"/>
      <c r="E98" s="1"/>
    </row>
    <row r="99" spans="1:5" ht="12.75">
      <c r="A99" s="1"/>
      <c r="B99" s="1"/>
      <c r="C99" s="1"/>
      <c r="D99" s="1"/>
      <c r="E99" s="1"/>
    </row>
    <row r="100" spans="1:5" ht="12.75">
      <c r="A100" s="1"/>
      <c r="B100" s="1"/>
      <c r="C100" s="1"/>
      <c r="D100" s="1"/>
      <c r="E100" s="1"/>
    </row>
    <row r="101" spans="1:5" ht="12.75">
      <c r="A101" s="1"/>
      <c r="B101" s="1"/>
      <c r="C101" s="1"/>
      <c r="D101" s="1"/>
      <c r="E101" s="1"/>
    </row>
    <row r="102" spans="1:5" ht="12.75">
      <c r="A102" s="1"/>
      <c r="B102" s="1"/>
      <c r="C102" s="1"/>
      <c r="D102" s="1"/>
      <c r="E102" s="1"/>
    </row>
    <row r="103" spans="1:5" ht="12.75">
      <c r="A103" s="1"/>
      <c r="B103" s="1"/>
      <c r="C103" s="1"/>
      <c r="D103" s="1"/>
      <c r="E103" s="1"/>
    </row>
    <row r="104" spans="1:5" ht="12.75">
      <c r="A104" s="1"/>
      <c r="B104" s="1"/>
      <c r="C104" s="1"/>
      <c r="D104" s="1"/>
      <c r="E104" s="1"/>
    </row>
    <row r="105" spans="1:5" ht="12.75">
      <c r="A105" s="1"/>
      <c r="B105" s="1"/>
      <c r="C105" s="1"/>
      <c r="D105" s="1"/>
      <c r="E105" s="1"/>
    </row>
    <row r="106" spans="1:5" ht="12.75">
      <c r="A106" s="1"/>
      <c r="B106" s="1"/>
      <c r="C106" s="1"/>
      <c r="D106" s="1"/>
      <c r="E106" s="1"/>
    </row>
    <row r="107" spans="1:5" ht="12.75">
      <c r="A107" s="1"/>
      <c r="B107" s="1"/>
      <c r="C107" s="1"/>
      <c r="D107" s="1"/>
      <c r="E107" s="1"/>
    </row>
    <row r="108" spans="1:5" ht="12.75">
      <c r="A108" s="1"/>
      <c r="B108" s="1"/>
      <c r="C108" s="1"/>
      <c r="D108" s="1"/>
      <c r="E108" s="1"/>
    </row>
    <row r="109" spans="1:5" ht="12.75">
      <c r="A109" s="1"/>
      <c r="B109" s="1"/>
      <c r="C109" s="1"/>
      <c r="D109" s="1"/>
      <c r="E109" s="1"/>
    </row>
    <row r="110" spans="1:5" ht="12.75">
      <c r="A110" s="1"/>
      <c r="B110" s="1"/>
      <c r="C110" s="1"/>
      <c r="D110" s="1"/>
      <c r="E110" s="1"/>
    </row>
    <row r="111" spans="1:5" ht="12.75">
      <c r="A111" s="1"/>
      <c r="B111" s="1"/>
      <c r="C111" s="1"/>
      <c r="D111" s="1"/>
      <c r="E111" s="1"/>
    </row>
    <row r="112" spans="1:5" ht="12.75">
      <c r="A112" s="1"/>
      <c r="B112" s="1"/>
      <c r="C112" s="1"/>
      <c r="D112" s="1"/>
      <c r="E112" s="1"/>
    </row>
    <row r="113" spans="1:5" ht="12.75">
      <c r="A113" s="1"/>
      <c r="B113" s="1"/>
      <c r="C113" s="1"/>
      <c r="D113" s="1"/>
      <c r="E113" s="1"/>
    </row>
    <row r="114" spans="1:5" ht="12.75">
      <c r="A114" s="1"/>
      <c r="B114" s="1"/>
      <c r="C114" s="1"/>
      <c r="D114" s="1"/>
      <c r="E114" s="1"/>
    </row>
    <row r="115" spans="1:5" ht="12.75">
      <c r="A115" s="1"/>
      <c r="B115" s="1"/>
      <c r="C115" s="1"/>
      <c r="D115" s="1"/>
      <c r="E115" s="1"/>
    </row>
    <row r="116" spans="1:5" ht="12.75">
      <c r="A116" s="1"/>
      <c r="B116" s="1"/>
      <c r="C116" s="1"/>
      <c r="D116" s="1"/>
      <c r="E116" s="1"/>
    </row>
    <row r="117" spans="1:5" ht="12.75">
      <c r="A117" s="1"/>
      <c r="B117" s="1"/>
      <c r="C117" s="1"/>
      <c r="D117" s="1"/>
      <c r="E117" s="1"/>
    </row>
    <row r="118" spans="1:5" ht="12.75">
      <c r="A118" s="1"/>
      <c r="B118" s="1"/>
      <c r="C118" s="1"/>
      <c r="D118" s="1"/>
      <c r="E118" s="1"/>
    </row>
    <row r="119" spans="1:5" ht="12.75">
      <c r="A119" s="1"/>
      <c r="B119" s="1"/>
      <c r="C119" s="1"/>
      <c r="D119" s="1"/>
      <c r="E119" s="1"/>
    </row>
    <row r="120" spans="1:5" ht="12.75">
      <c r="A120" s="1"/>
      <c r="B120" s="1"/>
      <c r="C120" s="1"/>
      <c r="D120" s="1"/>
      <c r="E120" s="1"/>
    </row>
    <row r="121" spans="1:5" ht="12.75">
      <c r="A121" s="1"/>
      <c r="B121" s="1"/>
      <c r="C121" s="1"/>
      <c r="D121" s="1"/>
      <c r="E121" s="1"/>
    </row>
    <row r="122" spans="1:5" ht="12.75">
      <c r="A122" s="1"/>
      <c r="B122" s="1"/>
      <c r="C122" s="1"/>
      <c r="D122" s="1"/>
      <c r="E122" s="1"/>
    </row>
    <row r="123" spans="1:5" ht="12.75">
      <c r="A123" s="1"/>
      <c r="B123" s="1"/>
      <c r="C123" s="1"/>
      <c r="D123" s="1"/>
      <c r="E123" s="1"/>
    </row>
    <row r="124" spans="1:5" ht="12.75">
      <c r="A124" s="1"/>
      <c r="B124" s="1"/>
      <c r="C124" s="1"/>
      <c r="D124" s="1"/>
      <c r="E124" s="1"/>
    </row>
    <row r="125" spans="1:5" ht="12.75">
      <c r="A125" s="1"/>
      <c r="B125" s="1"/>
      <c r="C125" s="1"/>
      <c r="D125" s="1"/>
      <c r="E125" s="1"/>
    </row>
    <row r="126" spans="1:5" ht="12.75">
      <c r="A126" s="1"/>
      <c r="B126" s="1"/>
      <c r="C126" s="1"/>
      <c r="D126" s="1"/>
      <c r="E126" s="1"/>
    </row>
    <row r="127" spans="1:5" ht="12.75">
      <c r="A127" s="1"/>
      <c r="B127" s="1"/>
      <c r="C127" s="1"/>
      <c r="D127" s="1"/>
      <c r="E127" s="1"/>
    </row>
    <row r="128" spans="1:5" ht="12.75">
      <c r="A128" s="1"/>
      <c r="B128" s="1"/>
      <c r="C128" s="1"/>
      <c r="D128" s="1"/>
      <c r="E128" s="1"/>
    </row>
    <row r="129" spans="1:5" ht="12.75">
      <c r="A129" s="1"/>
      <c r="B129" s="1"/>
      <c r="C129" s="1"/>
      <c r="D129" s="1"/>
      <c r="E129" s="1"/>
    </row>
    <row r="130" spans="1:5" ht="12.75">
      <c r="A130" s="1"/>
      <c r="B130" s="1"/>
      <c r="C130" s="1"/>
      <c r="D130" s="1"/>
      <c r="E130" s="1"/>
    </row>
    <row r="131" spans="1:5" ht="12.75">
      <c r="A131" s="1"/>
      <c r="B131" s="1"/>
      <c r="C131" s="1"/>
      <c r="D131" s="1"/>
      <c r="E131" s="1"/>
    </row>
    <row r="132" spans="1:5" ht="12.75">
      <c r="A132" s="1"/>
      <c r="B132" s="1"/>
      <c r="C132" s="1"/>
      <c r="D132" s="1"/>
      <c r="E132" s="1"/>
    </row>
    <row r="133" spans="1:5" ht="12.75">
      <c r="A133" s="1"/>
      <c r="B133" s="1"/>
      <c r="C133" s="1"/>
      <c r="D133" s="1"/>
      <c r="E133" s="1"/>
    </row>
    <row r="134" spans="1:5" ht="12.75">
      <c r="A134" s="1"/>
      <c r="B134" s="1"/>
      <c r="C134" s="1"/>
      <c r="D134" s="1"/>
      <c r="E134" s="1"/>
    </row>
    <row r="135" spans="1:5" ht="12.75">
      <c r="A135" s="1"/>
      <c r="B135" s="1"/>
      <c r="C135" s="1"/>
      <c r="D135" s="1"/>
      <c r="E135" s="1"/>
    </row>
    <row r="136" spans="1:5" ht="12.75">
      <c r="A136" s="1"/>
      <c r="B136" s="1"/>
      <c r="C136" s="1"/>
      <c r="D136" s="1"/>
      <c r="E136" s="1"/>
    </row>
    <row r="137" spans="1:5" ht="12.75">
      <c r="A137" s="1"/>
      <c r="B137" s="1"/>
      <c r="C137" s="1"/>
      <c r="D137" s="1"/>
      <c r="E137" s="1"/>
    </row>
    <row r="138" spans="1:5" ht="12.75">
      <c r="A138" s="1"/>
      <c r="B138" s="1"/>
      <c r="C138" s="1"/>
      <c r="D138" s="1"/>
      <c r="E138" s="1"/>
    </row>
    <row r="139" spans="1:5" ht="12.75">
      <c r="A139" s="1"/>
      <c r="B139" s="1"/>
      <c r="C139" s="1"/>
      <c r="D139" s="1"/>
      <c r="E139" s="1"/>
    </row>
    <row r="140" spans="1:5" ht="12.75">
      <c r="A140" s="1"/>
      <c r="B140" s="1"/>
      <c r="C140" s="1"/>
      <c r="D140" s="1"/>
      <c r="E140" s="1"/>
    </row>
    <row r="141" spans="1:5" ht="12.75">
      <c r="A141" s="1"/>
      <c r="B141" s="1"/>
      <c r="C141" s="1"/>
      <c r="D141" s="1"/>
      <c r="E141" s="1"/>
    </row>
    <row r="142" spans="1:5" ht="12.75">
      <c r="A142" s="1"/>
      <c r="B142" s="1"/>
      <c r="C142" s="1"/>
      <c r="D142" s="1"/>
      <c r="E142" s="1"/>
    </row>
    <row r="143" spans="1:5" ht="12.75">
      <c r="A143" s="1"/>
      <c r="B143" s="1"/>
      <c r="C143" s="1"/>
      <c r="D143" s="1"/>
      <c r="E143" s="1"/>
    </row>
    <row r="144" spans="1:5" ht="12.75">
      <c r="A144" s="1"/>
      <c r="B144" s="1"/>
      <c r="C144" s="1"/>
      <c r="D144" s="1"/>
      <c r="E144" s="1"/>
    </row>
    <row r="145" spans="1:5" ht="12.75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  <row r="203" spans="1:5" ht="12.75">
      <c r="A203" s="1"/>
      <c r="B203" s="1"/>
      <c r="C203" s="1"/>
      <c r="D203" s="1"/>
      <c r="E203" s="1"/>
    </row>
    <row r="204" spans="1:5" ht="12.75">
      <c r="A204" s="1"/>
      <c r="B204" s="1"/>
      <c r="C204" s="1"/>
      <c r="D204" s="1"/>
      <c r="E204" s="1"/>
    </row>
    <row r="205" spans="1:5" ht="12.75">
      <c r="A205" s="1"/>
      <c r="B205" s="1"/>
      <c r="C205" s="1"/>
      <c r="D205" s="1"/>
      <c r="E205" s="1"/>
    </row>
    <row r="206" spans="1:5" ht="12.75">
      <c r="A206" s="1"/>
      <c r="B206" s="1"/>
      <c r="C206" s="1"/>
      <c r="D206" s="1"/>
      <c r="E206" s="1"/>
    </row>
    <row r="207" spans="1:5" ht="12.75">
      <c r="A207" s="1"/>
      <c r="B207" s="1"/>
      <c r="C207" s="1"/>
      <c r="D207" s="1"/>
      <c r="E207" s="1"/>
    </row>
    <row r="208" spans="1:5" ht="12.75">
      <c r="A208" s="1"/>
      <c r="B208" s="1"/>
      <c r="C208" s="1"/>
      <c r="D208" s="1"/>
      <c r="E208" s="1"/>
    </row>
    <row r="209" spans="1:5" ht="12.75">
      <c r="A209" s="1"/>
      <c r="B209" s="1"/>
      <c r="C209" s="1"/>
      <c r="D209" s="1"/>
      <c r="E209" s="1"/>
    </row>
    <row r="210" spans="1:5" ht="12.75">
      <c r="A210" s="1"/>
      <c r="B210" s="1"/>
      <c r="C210" s="1"/>
      <c r="D210" s="1"/>
      <c r="E210" s="1"/>
    </row>
    <row r="211" spans="1:5" ht="12.75">
      <c r="A211" s="1"/>
      <c r="B211" s="1"/>
      <c r="C211" s="1"/>
      <c r="D211" s="1"/>
      <c r="E211" s="1"/>
    </row>
    <row r="212" spans="1:5" ht="12.75">
      <c r="A212" s="1"/>
      <c r="B212" s="1"/>
      <c r="C212" s="1"/>
      <c r="D212" s="1"/>
      <c r="E212" s="1"/>
    </row>
    <row r="213" spans="1:5" ht="12.75">
      <c r="A213" s="1"/>
      <c r="B213" s="1"/>
      <c r="C213" s="1"/>
      <c r="D213" s="1"/>
      <c r="E213" s="1"/>
    </row>
    <row r="214" spans="1:5" ht="12.75">
      <c r="A214" s="1"/>
      <c r="B214" s="1"/>
      <c r="C214" s="1"/>
      <c r="D214" s="1"/>
      <c r="E214" s="1"/>
    </row>
    <row r="215" spans="1:5" ht="12.75">
      <c r="A215" s="1"/>
      <c r="B215" s="1"/>
      <c r="C215" s="1"/>
      <c r="D215" s="1"/>
      <c r="E215" s="1"/>
    </row>
    <row r="216" spans="1:5" ht="12.75">
      <c r="A216" s="1"/>
      <c r="B216" s="1"/>
      <c r="C216" s="1"/>
      <c r="D216" s="1"/>
      <c r="E216" s="1"/>
    </row>
    <row r="217" spans="1:5" ht="12.75">
      <c r="A217" s="1"/>
      <c r="B217" s="1"/>
      <c r="C217" s="1"/>
      <c r="D217" s="1"/>
      <c r="E217" s="1"/>
    </row>
    <row r="218" spans="1:5" ht="12.75">
      <c r="A218" s="1"/>
      <c r="B218" s="1"/>
      <c r="C218" s="1"/>
      <c r="D218" s="1"/>
      <c r="E218" s="1"/>
    </row>
    <row r="219" spans="1:5" ht="12.75">
      <c r="A219" s="1"/>
      <c r="B219" s="1"/>
      <c r="C219" s="1"/>
      <c r="D219" s="1"/>
      <c r="E219" s="1"/>
    </row>
    <row r="220" spans="1:5" ht="12.75">
      <c r="A220" s="1"/>
      <c r="B220" s="1"/>
      <c r="C220" s="1"/>
      <c r="D220" s="1"/>
      <c r="E220" s="1"/>
    </row>
    <row r="221" spans="1:5" ht="12.75">
      <c r="A221" s="1"/>
      <c r="B221" s="1"/>
      <c r="C221" s="1"/>
      <c r="D221" s="1"/>
      <c r="E221" s="1"/>
    </row>
    <row r="222" spans="1:5" ht="12.75">
      <c r="A222" s="1"/>
      <c r="B222" s="1"/>
      <c r="C222" s="1"/>
      <c r="D222" s="1"/>
      <c r="E222" s="1"/>
    </row>
    <row r="223" spans="1:5" ht="12.75">
      <c r="A223" s="1"/>
      <c r="B223" s="1"/>
      <c r="C223" s="1"/>
      <c r="D223" s="1"/>
      <c r="E223" s="1"/>
    </row>
    <row r="224" spans="1:5" ht="12.75">
      <c r="A224" s="1"/>
      <c r="B224" s="1"/>
      <c r="C224" s="1"/>
      <c r="D224" s="1"/>
      <c r="E224" s="1"/>
    </row>
    <row r="225" spans="1:5" ht="12.75">
      <c r="A225" s="1"/>
      <c r="B225" s="1"/>
      <c r="C225" s="1"/>
      <c r="D225" s="1"/>
      <c r="E225" s="1"/>
    </row>
    <row r="226" spans="1:5" ht="12.75">
      <c r="A226" s="1"/>
      <c r="B226" s="1"/>
      <c r="C226" s="1"/>
      <c r="D226" s="1"/>
      <c r="E226" s="1"/>
    </row>
    <row r="227" spans="1:5" ht="12.75">
      <c r="A227" s="1"/>
      <c r="B227" s="1"/>
      <c r="C227" s="1"/>
      <c r="D227" s="1"/>
      <c r="E227" s="1"/>
    </row>
    <row r="228" spans="1:5" ht="12.75">
      <c r="A228" s="1"/>
      <c r="B228" s="1"/>
      <c r="C228" s="1"/>
      <c r="D228" s="1"/>
      <c r="E228" s="1"/>
    </row>
    <row r="229" spans="1:5" ht="12.75">
      <c r="A229" s="1"/>
      <c r="B229" s="1"/>
      <c r="C229" s="1"/>
      <c r="D229" s="1"/>
      <c r="E229" s="1"/>
    </row>
    <row r="230" spans="1:5" ht="12.75">
      <c r="A230" s="1"/>
      <c r="B230" s="1"/>
      <c r="C230" s="1"/>
      <c r="D230" s="1"/>
      <c r="E230" s="1"/>
    </row>
    <row r="231" spans="1:5" ht="12.75">
      <c r="A231" s="1"/>
      <c r="B231" s="1"/>
      <c r="C231" s="1"/>
      <c r="D231" s="1"/>
      <c r="E231" s="1"/>
    </row>
    <row r="232" spans="1:5" ht="12.75">
      <c r="A232" s="1"/>
      <c r="B232" s="1"/>
      <c r="C232" s="1"/>
      <c r="D232" s="1"/>
      <c r="E232" s="1"/>
    </row>
    <row r="233" spans="1:5" ht="12.75">
      <c r="A233" s="1"/>
      <c r="B233" s="1"/>
      <c r="C233" s="1"/>
      <c r="D233" s="1"/>
      <c r="E233" s="1"/>
    </row>
    <row r="234" spans="1:5" ht="12.75">
      <c r="A234" s="1"/>
      <c r="B234" s="1"/>
      <c r="C234" s="1"/>
      <c r="D234" s="1"/>
      <c r="E234" s="1"/>
    </row>
    <row r="235" spans="1:5" ht="12.75">
      <c r="A235" s="1"/>
      <c r="B235" s="1"/>
      <c r="C235" s="1"/>
      <c r="D235" s="1"/>
      <c r="E235" s="1"/>
    </row>
    <row r="236" spans="1:5" ht="12.75">
      <c r="A236" s="1"/>
      <c r="B236" s="1"/>
      <c r="C236" s="1"/>
      <c r="D236" s="1"/>
      <c r="E236" s="1"/>
    </row>
    <row r="237" spans="1:5" ht="12.75">
      <c r="A237" s="1"/>
      <c r="B237" s="1"/>
      <c r="C237" s="1"/>
      <c r="D237" s="1"/>
      <c r="E237" s="1"/>
    </row>
    <row r="238" spans="1:5" ht="12.75">
      <c r="A238" s="1"/>
      <c r="B238" s="1"/>
      <c r="C238" s="1"/>
      <c r="D238" s="1"/>
      <c r="E238" s="1"/>
    </row>
    <row r="239" spans="1:5" ht="12.75">
      <c r="A239" s="1"/>
      <c r="B239" s="1"/>
      <c r="C239" s="1"/>
      <c r="D239" s="1"/>
      <c r="E239" s="1"/>
    </row>
    <row r="240" spans="1:5" ht="12.75">
      <c r="A240" s="1"/>
      <c r="B240" s="1"/>
      <c r="C240" s="1"/>
      <c r="D240" s="1"/>
      <c r="E240" s="1"/>
    </row>
  </sheetData>
  <sheetProtection/>
  <mergeCells count="1">
    <mergeCell ref="E5:F5"/>
  </mergeCells>
  <printOptions/>
  <pageMargins left="0.57" right="0.33" top="0.51" bottom="0.32" header="0.5" footer="0.31"/>
  <pageSetup fitToHeight="1" fitToWidth="1" horizontalDpi="300" verticalDpi="3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9"/>
  <sheetViews>
    <sheetView zoomScalePageLayoutView="0" workbookViewId="0" topLeftCell="A22">
      <selection activeCell="H65" sqref="H65"/>
    </sheetView>
  </sheetViews>
  <sheetFormatPr defaultColWidth="9.140625" defaultRowHeight="12.75"/>
  <cols>
    <col min="6" max="6" width="13.7109375" style="0" customWidth="1"/>
    <col min="7" max="7" width="5.7109375" style="0" customWidth="1"/>
    <col min="8" max="8" width="13.7109375" style="0" customWidth="1"/>
    <col min="9" max="9" width="5.140625" style="0" customWidth="1"/>
    <col min="10" max="10" width="13.7109375" style="0" customWidth="1"/>
  </cols>
  <sheetData>
    <row r="1" spans="1:9" ht="12.75">
      <c r="A1" s="2" t="s">
        <v>6</v>
      </c>
      <c r="B1" s="1"/>
      <c r="C1" s="1"/>
      <c r="D1" s="1"/>
      <c r="E1" s="1"/>
      <c r="F1" s="1"/>
      <c r="G1" s="1"/>
      <c r="H1" s="1"/>
      <c r="I1" s="1"/>
    </row>
    <row r="2" spans="1:9" ht="12.75">
      <c r="A2" s="2" t="s">
        <v>158</v>
      </c>
      <c r="B2" s="1"/>
      <c r="C2" s="1"/>
      <c r="D2" s="1"/>
      <c r="E2" s="1"/>
      <c r="F2" s="1"/>
      <c r="G2" s="1"/>
      <c r="H2" s="1"/>
      <c r="I2" s="1"/>
    </row>
    <row r="3" spans="1:9" ht="12.75">
      <c r="A3" s="2" t="s">
        <v>398</v>
      </c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10" ht="12.75">
      <c r="A5" s="1"/>
      <c r="B5" s="1"/>
      <c r="C5" s="1"/>
      <c r="D5" s="1"/>
      <c r="E5" s="1"/>
      <c r="F5" s="3" t="s">
        <v>255</v>
      </c>
      <c r="G5" s="1"/>
      <c r="H5" s="3" t="s">
        <v>255</v>
      </c>
      <c r="I5" s="1"/>
      <c r="J5" s="3" t="s">
        <v>255</v>
      </c>
    </row>
    <row r="6" spans="6:10" ht="12.75">
      <c r="F6" s="71" t="s">
        <v>395</v>
      </c>
      <c r="G6" s="3"/>
      <c r="H6" s="71" t="s">
        <v>221</v>
      </c>
      <c r="J6" s="71" t="s">
        <v>258</v>
      </c>
    </row>
    <row r="7" spans="6:10" ht="12.75">
      <c r="F7" s="3" t="s">
        <v>5</v>
      </c>
      <c r="G7" s="3"/>
      <c r="H7" s="3" t="s">
        <v>5</v>
      </c>
      <c r="J7" s="3" t="s">
        <v>5</v>
      </c>
    </row>
    <row r="8" spans="6:10" ht="12.75">
      <c r="F8" s="74" t="s">
        <v>254</v>
      </c>
      <c r="G8" s="47"/>
      <c r="H8" s="71" t="s">
        <v>256</v>
      </c>
      <c r="J8" s="71" t="s">
        <v>256</v>
      </c>
    </row>
    <row r="9" spans="7:10" ht="12.75">
      <c r="G9" s="3"/>
      <c r="H9" s="74" t="s">
        <v>257</v>
      </c>
      <c r="J9" s="74" t="s">
        <v>257</v>
      </c>
    </row>
    <row r="10" spans="1:10" ht="12.75">
      <c r="A10" s="1"/>
      <c r="B10" s="1"/>
      <c r="C10" s="1"/>
      <c r="D10" s="1"/>
      <c r="E10" s="1"/>
      <c r="F10" s="3"/>
      <c r="G10" s="3"/>
      <c r="H10" s="3"/>
      <c r="J10" s="3"/>
    </row>
    <row r="11" spans="1:10" ht="12.75">
      <c r="A11" s="2" t="s">
        <v>95</v>
      </c>
      <c r="B11" s="1"/>
      <c r="C11" s="1"/>
      <c r="D11" s="1"/>
      <c r="E11" s="1"/>
      <c r="F11" s="31"/>
      <c r="G11" s="3"/>
      <c r="H11" s="31"/>
      <c r="J11" s="31"/>
    </row>
    <row r="12" spans="1:10" ht="12.75">
      <c r="A12" s="2" t="s">
        <v>102</v>
      </c>
      <c r="B12" s="1"/>
      <c r="C12" s="1"/>
      <c r="D12" s="1"/>
      <c r="E12" s="1"/>
      <c r="F12" s="38"/>
      <c r="G12" s="3"/>
      <c r="H12" s="38"/>
      <c r="J12" s="38"/>
    </row>
    <row r="13" spans="1:10" ht="12.75">
      <c r="A13" s="1" t="s">
        <v>288</v>
      </c>
      <c r="B13" s="1"/>
      <c r="C13" s="1"/>
      <c r="D13" s="1"/>
      <c r="E13" s="1"/>
      <c r="F13" s="5">
        <v>21227</v>
      </c>
      <c r="G13" s="7"/>
      <c r="H13" s="5">
        <v>20623</v>
      </c>
      <c r="J13" s="5">
        <f>12118+8274+2758</f>
        <v>23150</v>
      </c>
    </row>
    <row r="14" spans="1:10" ht="12.75">
      <c r="A14" s="1" t="s">
        <v>16</v>
      </c>
      <c r="B14" s="1"/>
      <c r="C14" s="1"/>
      <c r="D14" s="1"/>
      <c r="E14" s="1"/>
      <c r="F14" s="5">
        <v>205</v>
      </c>
      <c r="G14" s="7"/>
      <c r="H14" s="5">
        <v>210</v>
      </c>
      <c r="J14" s="5">
        <v>4406</v>
      </c>
    </row>
    <row r="15" spans="1:10" ht="12.75">
      <c r="A15" s="1" t="s">
        <v>17</v>
      </c>
      <c r="B15" s="1"/>
      <c r="C15" s="1"/>
      <c r="D15" s="1"/>
      <c r="E15" s="1"/>
      <c r="F15" s="5">
        <v>0</v>
      </c>
      <c r="G15" s="7"/>
      <c r="H15" s="5">
        <v>0</v>
      </c>
      <c r="J15" s="5">
        <v>1684</v>
      </c>
    </row>
    <row r="16" spans="1:10" ht="12.75">
      <c r="A16" s="1" t="s">
        <v>85</v>
      </c>
      <c r="B16" s="1"/>
      <c r="C16" s="1"/>
      <c r="D16" s="1"/>
      <c r="E16" s="1"/>
      <c r="F16" s="5">
        <v>128</v>
      </c>
      <c r="G16" s="7"/>
      <c r="H16" s="5">
        <v>128</v>
      </c>
      <c r="J16" s="5">
        <v>216</v>
      </c>
    </row>
    <row r="17" spans="1:10" ht="12.75">
      <c r="A17" s="1" t="s">
        <v>18</v>
      </c>
      <c r="B17" s="1"/>
      <c r="C17" s="1"/>
      <c r="D17" s="1"/>
      <c r="E17" s="1"/>
      <c r="F17" s="5">
        <v>552</v>
      </c>
      <c r="G17" s="7"/>
      <c r="H17" s="5">
        <v>552</v>
      </c>
      <c r="J17" s="5">
        <v>552</v>
      </c>
    </row>
    <row r="18" spans="1:10" ht="12.75">
      <c r="A18" s="1" t="s">
        <v>19</v>
      </c>
      <c r="B18" s="1"/>
      <c r="C18" s="1"/>
      <c r="D18" s="1"/>
      <c r="E18" s="1"/>
      <c r="F18" s="6">
        <v>10724</v>
      </c>
      <c r="G18" s="10"/>
      <c r="H18" s="6">
        <v>2742</v>
      </c>
      <c r="J18" s="6">
        <v>28766</v>
      </c>
    </row>
    <row r="19" spans="1:10" ht="12.75">
      <c r="A19" s="1"/>
      <c r="B19" s="1"/>
      <c r="C19" s="1"/>
      <c r="D19" s="1"/>
      <c r="E19" s="1"/>
      <c r="F19" s="13">
        <f>SUM(F13:F18)</f>
        <v>32836</v>
      </c>
      <c r="G19" s="10"/>
      <c r="H19" s="13">
        <f>SUM(H13:H18)</f>
        <v>24255</v>
      </c>
      <c r="J19" s="13">
        <f>SUM(J13:J18)</f>
        <v>58774</v>
      </c>
    </row>
    <row r="20" spans="1:10" ht="12.75">
      <c r="A20" s="1"/>
      <c r="B20" s="1"/>
      <c r="C20" s="1"/>
      <c r="D20" s="1"/>
      <c r="E20" s="1"/>
      <c r="F20" s="7"/>
      <c r="G20" s="10"/>
      <c r="H20" s="7"/>
      <c r="J20" s="7"/>
    </row>
    <row r="21" spans="1:10" ht="12.75">
      <c r="A21" s="2" t="s">
        <v>101</v>
      </c>
      <c r="B21" s="1"/>
      <c r="C21" s="1"/>
      <c r="D21" s="1"/>
      <c r="E21" s="1"/>
      <c r="F21" s="7"/>
      <c r="G21" s="10"/>
      <c r="H21" s="7"/>
      <c r="J21" s="7"/>
    </row>
    <row r="22" spans="1:10" ht="12.75">
      <c r="A22" s="1" t="s">
        <v>289</v>
      </c>
      <c r="D22" s="1"/>
      <c r="E22" s="1"/>
      <c r="F22" s="12">
        <v>14842</v>
      </c>
      <c r="G22" s="10"/>
      <c r="H22" s="12">
        <f>12435+2720</f>
        <v>15155</v>
      </c>
      <c r="J22" s="12">
        <v>20498</v>
      </c>
    </row>
    <row r="23" spans="1:10" ht="12.75">
      <c r="A23" s="1" t="s">
        <v>8</v>
      </c>
      <c r="B23" s="1"/>
      <c r="D23" s="1"/>
      <c r="E23" s="1"/>
      <c r="F23" s="5">
        <v>12690</v>
      </c>
      <c r="G23" s="10"/>
      <c r="H23" s="5">
        <v>12397</v>
      </c>
      <c r="J23" s="5">
        <v>17261</v>
      </c>
    </row>
    <row r="24" spans="1:10" ht="12.75">
      <c r="A24" s="1" t="s">
        <v>393</v>
      </c>
      <c r="B24" s="1"/>
      <c r="D24" s="1"/>
      <c r="E24" s="1"/>
      <c r="F24" s="5">
        <v>14962</v>
      </c>
      <c r="G24" s="10" t="s">
        <v>2</v>
      </c>
      <c r="H24" s="5">
        <f>+Notes!I78</f>
        <v>14280</v>
      </c>
      <c r="J24" s="5">
        <v>12965</v>
      </c>
    </row>
    <row r="25" spans="1:10" ht="12.75">
      <c r="A25" s="1" t="s">
        <v>138</v>
      </c>
      <c r="B25" s="1"/>
      <c r="D25" s="1"/>
      <c r="E25" s="1"/>
      <c r="F25" s="5">
        <v>1</v>
      </c>
      <c r="G25" s="10"/>
      <c r="H25" s="5">
        <v>13</v>
      </c>
      <c r="J25" s="5">
        <v>56</v>
      </c>
    </row>
    <row r="26" spans="1:10" ht="12.75">
      <c r="A26" s="1" t="s">
        <v>318</v>
      </c>
      <c r="B26" s="1"/>
      <c r="D26" s="1"/>
      <c r="E26" s="1"/>
      <c r="F26" s="6">
        <v>5362</v>
      </c>
      <c r="G26" s="10"/>
      <c r="H26" s="6">
        <f>3099+1469</f>
        <v>4568</v>
      </c>
      <c r="J26" s="6">
        <f>4918+821</f>
        <v>5739</v>
      </c>
    </row>
    <row r="27" spans="2:10" ht="12.75">
      <c r="B27" s="1"/>
      <c r="C27" s="1"/>
      <c r="D27" s="1"/>
      <c r="E27" s="1"/>
      <c r="F27" s="13">
        <f>SUM(F22:F26)</f>
        <v>47857</v>
      </c>
      <c r="G27" s="10"/>
      <c r="H27" s="13">
        <f>SUM(H22:H26)</f>
        <v>46413</v>
      </c>
      <c r="J27" s="13">
        <f>SUM(J22:J26)</f>
        <v>56519</v>
      </c>
    </row>
    <row r="28" spans="2:10" ht="12.75">
      <c r="B28" s="1"/>
      <c r="C28" s="1"/>
      <c r="D28" s="1"/>
      <c r="E28" s="1"/>
      <c r="F28" s="10"/>
      <c r="G28" s="10"/>
      <c r="H28" s="10"/>
      <c r="J28" s="10"/>
    </row>
    <row r="29" spans="1:10" ht="12.75">
      <c r="A29" s="1" t="s">
        <v>282</v>
      </c>
      <c r="B29" s="1"/>
      <c r="C29" s="1"/>
      <c r="D29" s="1"/>
      <c r="E29" s="1"/>
      <c r="F29" s="7">
        <v>18527</v>
      </c>
      <c r="G29" s="10"/>
      <c r="H29" s="7">
        <v>31681</v>
      </c>
      <c r="J29" s="7">
        <v>0</v>
      </c>
    </row>
    <row r="30" spans="1:10" ht="12.75">
      <c r="A30" s="1"/>
      <c r="B30" s="1"/>
      <c r="C30" s="1"/>
      <c r="D30" s="1"/>
      <c r="E30" s="1"/>
      <c r="F30" s="15"/>
      <c r="G30" s="10"/>
      <c r="H30" s="15"/>
      <c r="J30" s="15"/>
    </row>
    <row r="31" spans="1:10" ht="13.5" thickBot="1">
      <c r="A31" s="2" t="s">
        <v>108</v>
      </c>
      <c r="B31" s="1"/>
      <c r="C31" s="1"/>
      <c r="D31" s="1"/>
      <c r="E31" s="1"/>
      <c r="F31" s="39">
        <f>+F27+F19+F29</f>
        <v>99220</v>
      </c>
      <c r="G31" s="10"/>
      <c r="H31" s="39">
        <f>+H27+H19+H29</f>
        <v>102349</v>
      </c>
      <c r="J31" s="39">
        <f>+J27+J19+J29</f>
        <v>115293</v>
      </c>
    </row>
    <row r="32" spans="1:10" ht="12.75">
      <c r="A32" s="1"/>
      <c r="B32" s="1"/>
      <c r="C32" s="1"/>
      <c r="D32" s="1"/>
      <c r="E32" s="1"/>
      <c r="F32" s="7"/>
      <c r="G32" s="10"/>
      <c r="H32" s="7"/>
      <c r="J32" s="7"/>
    </row>
    <row r="33" spans="1:10" ht="12.75">
      <c r="A33" s="1"/>
      <c r="B33" s="1"/>
      <c r="C33" s="1"/>
      <c r="D33" s="1"/>
      <c r="E33" s="1"/>
      <c r="F33" s="7"/>
      <c r="G33" s="10"/>
      <c r="H33" s="7"/>
      <c r="J33" s="7"/>
    </row>
    <row r="34" spans="1:10" ht="12.75">
      <c r="A34" s="2" t="s">
        <v>96</v>
      </c>
      <c r="B34" s="1"/>
      <c r="C34" s="1"/>
      <c r="D34" s="1"/>
      <c r="E34" s="1"/>
      <c r="F34" s="7"/>
      <c r="G34" s="10"/>
      <c r="H34" s="7"/>
      <c r="J34" s="7"/>
    </row>
    <row r="35" spans="1:10" ht="12.75">
      <c r="A35" s="2" t="s">
        <v>97</v>
      </c>
      <c r="B35" s="1"/>
      <c r="C35" s="1"/>
      <c r="D35" s="1"/>
      <c r="E35" s="1"/>
      <c r="F35" s="7"/>
      <c r="G35" s="10"/>
      <c r="H35" s="7"/>
      <c r="J35" s="7"/>
    </row>
    <row r="36" spans="1:10" ht="12.75">
      <c r="A36" s="1" t="s">
        <v>98</v>
      </c>
      <c r="B36" s="1"/>
      <c r="C36" s="1"/>
      <c r="D36" s="1"/>
      <c r="E36" s="1"/>
      <c r="F36" s="12">
        <v>95927</v>
      </c>
      <c r="G36" s="10"/>
      <c r="H36" s="12">
        <v>95927</v>
      </c>
      <c r="J36" s="12">
        <v>95927</v>
      </c>
    </row>
    <row r="37" spans="1:10" ht="12.75">
      <c r="A37" s="1" t="s">
        <v>139</v>
      </c>
      <c r="B37" s="1"/>
      <c r="C37" s="1"/>
      <c r="D37" s="1"/>
      <c r="E37" s="1"/>
      <c r="F37" s="5">
        <v>7737</v>
      </c>
      <c r="G37" s="10"/>
      <c r="H37" s="5">
        <f>16011-8274</f>
        <v>7737</v>
      </c>
      <c r="J37" s="5">
        <v>6561</v>
      </c>
    </row>
    <row r="38" spans="1:10" ht="12.75">
      <c r="A38" s="1" t="s">
        <v>290</v>
      </c>
      <c r="C38" s="1"/>
      <c r="D38" s="1"/>
      <c r="E38" s="1"/>
      <c r="F38" s="5">
        <v>-69285</v>
      </c>
      <c r="G38" s="10"/>
      <c r="H38" s="5">
        <f>-77638+8274-474</f>
        <v>-69838</v>
      </c>
      <c r="J38" s="5">
        <f>-75667+8274-265</f>
        <v>-67658</v>
      </c>
    </row>
    <row r="39" spans="1:10" ht="12.75">
      <c r="A39" s="1"/>
      <c r="C39" s="1"/>
      <c r="D39" s="1"/>
      <c r="E39" s="1"/>
      <c r="F39" s="12">
        <f>SUM(F36:F38)</f>
        <v>34379</v>
      </c>
      <c r="G39" s="10"/>
      <c r="H39" s="12">
        <f>SUM(H36:H38)</f>
        <v>33826</v>
      </c>
      <c r="J39" s="12">
        <f>SUM(J36:J38)</f>
        <v>34830</v>
      </c>
    </row>
    <row r="40" spans="1:10" ht="12.75">
      <c r="A40" s="1" t="s">
        <v>107</v>
      </c>
      <c r="B40" s="1"/>
      <c r="C40" s="1"/>
      <c r="D40" s="1"/>
      <c r="E40" s="1"/>
      <c r="F40" s="6">
        <v>8421</v>
      </c>
      <c r="G40" s="10"/>
      <c r="H40" s="6">
        <v>8524</v>
      </c>
      <c r="J40" s="6">
        <v>8306</v>
      </c>
    </row>
    <row r="41" spans="1:10" ht="12.75">
      <c r="A41" s="1" t="s">
        <v>106</v>
      </c>
      <c r="B41" s="1"/>
      <c r="C41" s="1"/>
      <c r="D41" s="1"/>
      <c r="E41" s="1"/>
      <c r="F41" s="13">
        <f>+F39+F40</f>
        <v>42800</v>
      </c>
      <c r="G41" s="10"/>
      <c r="H41" s="13">
        <f>+H39+H40</f>
        <v>42350</v>
      </c>
      <c r="J41" s="13">
        <f>+J39+J40</f>
        <v>43136</v>
      </c>
    </row>
    <row r="42" spans="1:10" ht="12.75">
      <c r="A42" s="1"/>
      <c r="B42" s="1"/>
      <c r="C42" s="1"/>
      <c r="D42" s="1"/>
      <c r="E42" s="1"/>
      <c r="F42" s="7"/>
      <c r="G42" s="10"/>
      <c r="H42" s="7"/>
      <c r="J42" s="7"/>
    </row>
    <row r="43" spans="1:10" ht="12.75">
      <c r="A43" s="2" t="s">
        <v>100</v>
      </c>
      <c r="B43" s="1"/>
      <c r="C43" s="1"/>
      <c r="D43" s="1"/>
      <c r="E43" s="1"/>
      <c r="F43" s="7"/>
      <c r="G43" s="10"/>
      <c r="H43" s="7"/>
      <c r="J43" s="7"/>
    </row>
    <row r="44" spans="1:10" ht="12.75">
      <c r="A44" s="1" t="s">
        <v>103</v>
      </c>
      <c r="B44" s="1"/>
      <c r="C44" s="1"/>
      <c r="D44" s="1"/>
      <c r="E44" s="1"/>
      <c r="F44" s="12">
        <v>964</v>
      </c>
      <c r="G44" s="10"/>
      <c r="H44" s="12">
        <v>272</v>
      </c>
      <c r="J44" s="12">
        <v>177</v>
      </c>
    </row>
    <row r="45" spans="1:10" ht="12.75">
      <c r="A45" s="1" t="s">
        <v>319</v>
      </c>
      <c r="B45" s="1"/>
      <c r="C45" s="1"/>
      <c r="D45" s="1"/>
      <c r="E45" s="1"/>
      <c r="F45" s="6">
        <v>3143</v>
      </c>
      <c r="G45" s="10"/>
      <c r="H45" s="6">
        <v>3207</v>
      </c>
      <c r="J45" s="6">
        <f>456+2758</f>
        <v>3214</v>
      </c>
    </row>
    <row r="46" spans="1:10" ht="12.75">
      <c r="A46" s="1"/>
      <c r="B46" s="1"/>
      <c r="C46" s="1"/>
      <c r="D46" s="1"/>
      <c r="E46" s="1"/>
      <c r="F46" s="13">
        <f>SUM(F44:F45)</f>
        <v>4107</v>
      </c>
      <c r="G46" s="10"/>
      <c r="H46" s="13">
        <f>SUM(H44:H45)</f>
        <v>3479</v>
      </c>
      <c r="J46" s="13">
        <f>SUM(J44:J45)</f>
        <v>3391</v>
      </c>
    </row>
    <row r="47" spans="1:10" ht="12.75">
      <c r="A47" s="1"/>
      <c r="B47" s="1"/>
      <c r="C47" s="1"/>
      <c r="D47" s="1"/>
      <c r="E47" s="1"/>
      <c r="F47" s="7"/>
      <c r="G47" s="10"/>
      <c r="H47" s="7"/>
      <c r="J47" s="7"/>
    </row>
    <row r="48" spans="1:10" ht="12.75">
      <c r="A48" s="2" t="s">
        <v>99</v>
      </c>
      <c r="B48" s="1"/>
      <c r="C48" s="1"/>
      <c r="D48" s="1"/>
      <c r="E48" s="1"/>
      <c r="F48" s="7"/>
      <c r="G48" s="10"/>
      <c r="H48" s="7"/>
      <c r="J48" s="7"/>
    </row>
    <row r="49" spans="1:10" ht="12.75">
      <c r="A49" s="1" t="s">
        <v>370</v>
      </c>
      <c r="C49" s="1"/>
      <c r="D49" s="1"/>
      <c r="E49" s="1"/>
      <c r="F49" s="12">
        <v>26619</v>
      </c>
      <c r="G49" s="10"/>
      <c r="H49" s="12">
        <f>+Notes!I83</f>
        <v>21074</v>
      </c>
      <c r="J49" s="12">
        <f>+Notes!I56</f>
        <v>32497</v>
      </c>
    </row>
    <row r="50" spans="1:10" ht="12.75">
      <c r="A50" s="1" t="s">
        <v>137</v>
      </c>
      <c r="C50" s="1"/>
      <c r="D50" s="1"/>
      <c r="E50" s="1"/>
      <c r="F50" s="5">
        <v>22606</v>
      </c>
      <c r="G50" s="10"/>
      <c r="H50" s="5">
        <v>33147</v>
      </c>
      <c r="J50" s="5">
        <v>33147</v>
      </c>
    </row>
    <row r="51" spans="1:10" ht="12.75">
      <c r="A51" s="1" t="s">
        <v>104</v>
      </c>
      <c r="C51" s="1"/>
      <c r="D51" s="1"/>
      <c r="E51" s="1"/>
      <c r="F51" s="5">
        <v>1971</v>
      </c>
      <c r="G51" s="10"/>
      <c r="H51" s="5">
        <v>1114</v>
      </c>
      <c r="J51" s="5">
        <v>2007</v>
      </c>
    </row>
    <row r="52" spans="1:10" ht="12.75">
      <c r="A52" s="1" t="s">
        <v>25</v>
      </c>
      <c r="C52" s="1"/>
      <c r="D52" s="1"/>
      <c r="E52" s="1"/>
      <c r="F52" s="5">
        <v>572</v>
      </c>
      <c r="G52" s="10"/>
      <c r="H52" s="5">
        <v>885</v>
      </c>
      <c r="J52" s="5">
        <v>1115</v>
      </c>
    </row>
    <row r="53" spans="1:10" ht="12.75">
      <c r="A53" s="1"/>
      <c r="B53" s="1"/>
      <c r="C53" s="1"/>
      <c r="D53" s="1"/>
      <c r="E53" s="1"/>
      <c r="F53" s="13">
        <f>SUM(F49:F52)</f>
        <v>51768</v>
      </c>
      <c r="G53" s="10"/>
      <c r="H53" s="13">
        <f>SUM(H49:H52)</f>
        <v>56220</v>
      </c>
      <c r="J53" s="13">
        <f>SUM(J49:J52)</f>
        <v>68766</v>
      </c>
    </row>
    <row r="54" spans="1:10" ht="12.75">
      <c r="A54" s="1"/>
      <c r="B54" s="1"/>
      <c r="C54" s="1"/>
      <c r="D54" s="1"/>
      <c r="E54" s="1"/>
      <c r="F54" s="7"/>
      <c r="G54" s="10"/>
      <c r="H54" s="7"/>
      <c r="J54" s="7"/>
    </row>
    <row r="55" spans="1:10" ht="12.75">
      <c r="A55" s="1" t="s">
        <v>281</v>
      </c>
      <c r="B55" s="1"/>
      <c r="C55" s="1"/>
      <c r="D55" s="1"/>
      <c r="E55" s="1"/>
      <c r="F55" s="7">
        <v>545</v>
      </c>
      <c r="G55" s="10"/>
      <c r="H55" s="7">
        <v>300</v>
      </c>
      <c r="J55" s="7">
        <v>0</v>
      </c>
    </row>
    <row r="56" spans="1:10" ht="12.75">
      <c r="A56" s="1"/>
      <c r="B56" s="1"/>
      <c r="C56" s="1"/>
      <c r="D56" s="1"/>
      <c r="E56" s="1"/>
      <c r="F56" s="15"/>
      <c r="G56" s="10"/>
      <c r="H56" s="15"/>
      <c r="J56" s="15"/>
    </row>
    <row r="57" spans="1:10" ht="13.5" thickBot="1">
      <c r="A57" s="2" t="s">
        <v>105</v>
      </c>
      <c r="B57" s="1"/>
      <c r="C57" s="1"/>
      <c r="D57" s="1"/>
      <c r="E57" s="1"/>
      <c r="F57" s="39">
        <f>+F41+F46+F53+F55</f>
        <v>99220</v>
      </c>
      <c r="G57" s="41"/>
      <c r="H57" s="39">
        <f>+H41+H46+H53+H55</f>
        <v>102349</v>
      </c>
      <c r="J57" s="39">
        <f>+J41+J46+J53+J55</f>
        <v>115293</v>
      </c>
    </row>
    <row r="58" spans="1:10" ht="12.75">
      <c r="A58" s="1"/>
      <c r="B58" s="1"/>
      <c r="C58" s="1"/>
      <c r="D58" s="1"/>
      <c r="E58" s="1"/>
      <c r="F58" s="7"/>
      <c r="G58" s="10"/>
      <c r="H58" s="7"/>
      <c r="J58" s="7"/>
    </row>
    <row r="59" spans="1:10" ht="13.5" thickBot="1">
      <c r="A59" s="1" t="s">
        <v>119</v>
      </c>
      <c r="B59" s="1"/>
      <c r="C59" s="1"/>
      <c r="D59" s="1"/>
      <c r="E59" s="1"/>
      <c r="F59" s="40">
        <f>+F39/F36</f>
        <v>0.35838710686251</v>
      </c>
      <c r="G59" s="14"/>
      <c r="H59" s="40">
        <f>+H39/H36</f>
        <v>0.3526223065456024</v>
      </c>
      <c r="J59" s="40">
        <f>+J39/J36</f>
        <v>0.3630885986218687</v>
      </c>
    </row>
    <row r="60" spans="1:10" ht="12.75">
      <c r="A60" s="1"/>
      <c r="B60" s="1"/>
      <c r="C60" s="1"/>
      <c r="D60" s="1"/>
      <c r="E60" s="1"/>
      <c r="F60" s="1"/>
      <c r="G60" s="11"/>
      <c r="H60" s="1"/>
      <c r="J60" s="1"/>
    </row>
    <row r="61" spans="1:10" ht="12.75">
      <c r="A61" s="1" t="s">
        <v>327</v>
      </c>
      <c r="B61" s="1"/>
      <c r="C61" s="1"/>
      <c r="D61" s="1"/>
      <c r="E61" s="1"/>
      <c r="F61" s="1"/>
      <c r="G61" s="1"/>
      <c r="H61" s="1"/>
      <c r="J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1"/>
      <c r="H63" s="1"/>
    </row>
    <row r="64" spans="1:8" ht="12.75">
      <c r="A64" s="1"/>
      <c r="B64" s="1"/>
      <c r="C64" s="1"/>
      <c r="D64" s="1"/>
      <c r="E64" s="1"/>
      <c r="F64" s="1"/>
      <c r="G64" s="11"/>
      <c r="H64" s="1"/>
    </row>
    <row r="65" spans="1:10" ht="12.75">
      <c r="A65" s="1"/>
      <c r="B65" s="1"/>
      <c r="C65" s="1"/>
      <c r="D65" s="1"/>
      <c r="E65" s="1"/>
      <c r="F65" s="1"/>
      <c r="G65" s="11"/>
      <c r="H65" s="7"/>
      <c r="I65" s="1"/>
      <c r="J65" s="1"/>
    </row>
    <row r="66" spans="1:10" ht="12.75">
      <c r="A66" s="1"/>
      <c r="B66" s="1"/>
      <c r="C66" s="1"/>
      <c r="D66" s="1"/>
      <c r="E66" s="1"/>
      <c r="F66" s="1"/>
      <c r="G66" s="11"/>
      <c r="H66" s="7"/>
      <c r="I66" s="1"/>
      <c r="J66" s="1"/>
    </row>
    <row r="67" spans="1:8" ht="12.75">
      <c r="A67" s="1"/>
      <c r="B67" s="1"/>
      <c r="C67" s="1"/>
      <c r="D67" s="1"/>
      <c r="E67" s="1"/>
      <c r="F67" s="1"/>
      <c r="G67" s="11"/>
      <c r="H67" s="7"/>
    </row>
    <row r="68" spans="1:8" ht="12.75">
      <c r="A68" s="1"/>
      <c r="B68" s="1"/>
      <c r="C68" s="1"/>
      <c r="D68" s="1"/>
      <c r="E68" s="1"/>
      <c r="F68" s="1"/>
      <c r="G68" s="11"/>
      <c r="H68" s="7"/>
    </row>
    <row r="69" spans="1:8" ht="12.75">
      <c r="A69" s="1"/>
      <c r="B69" s="1"/>
      <c r="C69" s="1"/>
      <c r="D69" s="1"/>
      <c r="E69" s="1"/>
      <c r="F69" s="1"/>
      <c r="G69" s="11"/>
      <c r="H69" s="7"/>
    </row>
    <row r="70" spans="1:8" ht="12.75">
      <c r="A70" s="1"/>
      <c r="B70" s="1"/>
      <c r="C70" s="1"/>
      <c r="D70" s="1"/>
      <c r="E70" s="1"/>
      <c r="F70" s="1"/>
      <c r="G70" s="11"/>
      <c r="H70" s="7"/>
    </row>
    <row r="71" spans="1:8" ht="12.75">
      <c r="A71" s="1"/>
      <c r="B71" s="1"/>
      <c r="C71" s="1"/>
      <c r="D71" s="1"/>
      <c r="E71" s="1"/>
      <c r="F71" s="1"/>
      <c r="G71" s="11"/>
      <c r="H71" s="7"/>
    </row>
    <row r="72" spans="1:8" ht="12.75">
      <c r="A72" s="1"/>
      <c r="B72" s="1"/>
      <c r="C72" s="1"/>
      <c r="D72" s="1"/>
      <c r="E72" s="1"/>
      <c r="F72" s="1"/>
      <c r="G72" s="11"/>
      <c r="H72" s="7"/>
    </row>
    <row r="73" spans="1:8" ht="12.75">
      <c r="A73" s="1"/>
      <c r="B73" s="1"/>
      <c r="C73" s="1"/>
      <c r="D73" s="1"/>
      <c r="E73" s="1"/>
      <c r="F73" s="1"/>
      <c r="G73" s="11"/>
      <c r="H73" s="7"/>
    </row>
    <row r="74" spans="1:8" ht="12.75">
      <c r="A74" s="1"/>
      <c r="B74" s="1"/>
      <c r="C74" s="1"/>
      <c r="D74" s="1"/>
      <c r="E74" s="1"/>
      <c r="F74" s="1"/>
      <c r="G74" s="11"/>
      <c r="H74" s="7"/>
    </row>
    <row r="75" spans="1:8" ht="12.75">
      <c r="A75" s="1"/>
      <c r="B75" s="1"/>
      <c r="C75" s="1"/>
      <c r="D75" s="1"/>
      <c r="E75" s="1"/>
      <c r="F75" s="1"/>
      <c r="G75" s="11"/>
      <c r="H75" s="7"/>
    </row>
    <row r="76" spans="1:8" ht="12.75">
      <c r="A76" s="1"/>
      <c r="B76" s="1"/>
      <c r="C76" s="1"/>
      <c r="D76" s="1"/>
      <c r="E76" s="1"/>
      <c r="F76" s="1"/>
      <c r="G76" s="11"/>
      <c r="H76" s="7"/>
    </row>
    <row r="77" spans="1:8" ht="12.75">
      <c r="A77" s="1"/>
      <c r="B77" s="1"/>
      <c r="C77" s="1"/>
      <c r="D77" s="1"/>
      <c r="E77" s="1"/>
      <c r="F77" s="1"/>
      <c r="G77" s="11"/>
      <c r="H77" s="7"/>
    </row>
    <row r="78" spans="1:8" ht="12.75">
      <c r="A78" s="1"/>
      <c r="B78" s="1"/>
      <c r="C78" s="1"/>
      <c r="D78" s="1"/>
      <c r="E78" s="1"/>
      <c r="F78" s="1"/>
      <c r="G78" s="11"/>
      <c r="H78" s="7"/>
    </row>
    <row r="79" spans="1:8" ht="12.75">
      <c r="A79" s="1"/>
      <c r="B79" s="1"/>
      <c r="C79" s="1"/>
      <c r="D79" s="1"/>
      <c r="E79" s="1"/>
      <c r="F79" s="1"/>
      <c r="G79" s="11"/>
      <c r="H79" s="7"/>
    </row>
    <row r="80" spans="1:8" ht="12.75">
      <c r="A80" s="1"/>
      <c r="B80" s="1"/>
      <c r="C80" s="1"/>
      <c r="D80" s="1"/>
      <c r="E80" s="1"/>
      <c r="F80" s="1"/>
      <c r="G80" s="11"/>
      <c r="H80" s="7"/>
    </row>
    <row r="81" spans="1:8" ht="12.75">
      <c r="A81" s="1"/>
      <c r="B81" s="1"/>
      <c r="C81" s="1"/>
      <c r="D81" s="1"/>
      <c r="E81" s="1"/>
      <c r="F81" s="1"/>
      <c r="G81" s="11"/>
      <c r="H81" s="7"/>
    </row>
    <row r="82" spans="1:8" ht="12.75">
      <c r="A82" s="1"/>
      <c r="B82" s="1"/>
      <c r="C82" s="1"/>
      <c r="D82" s="1"/>
      <c r="E82" s="1"/>
      <c r="F82" s="1"/>
      <c r="G82" s="11"/>
      <c r="H82" s="7"/>
    </row>
    <row r="83" spans="1:8" ht="12.75">
      <c r="A83" s="1"/>
      <c r="B83" s="1"/>
      <c r="C83" s="1"/>
      <c r="D83" s="1"/>
      <c r="E83" s="1"/>
      <c r="F83" s="1"/>
      <c r="G83" s="11"/>
      <c r="H83" s="7"/>
    </row>
    <row r="84" spans="1:8" ht="12.75">
      <c r="A84" s="1"/>
      <c r="B84" s="1"/>
      <c r="C84" s="1"/>
      <c r="D84" s="1"/>
      <c r="E84" s="1"/>
      <c r="F84" s="1"/>
      <c r="G84" s="11"/>
      <c r="H84" s="7"/>
    </row>
    <row r="85" spans="1:8" ht="12.75">
      <c r="A85" s="1"/>
      <c r="B85" s="1"/>
      <c r="C85" s="1"/>
      <c r="D85" s="1"/>
      <c r="E85" s="1"/>
      <c r="F85" s="1"/>
      <c r="G85" s="11"/>
      <c r="H85" s="7"/>
    </row>
    <row r="86" spans="1:8" ht="12.75">
      <c r="A86" s="1"/>
      <c r="B86" s="1"/>
      <c r="C86" s="1"/>
      <c r="D86" s="1"/>
      <c r="E86" s="1"/>
      <c r="F86" s="1"/>
      <c r="G86" s="11"/>
      <c r="H86" s="7"/>
    </row>
    <row r="87" spans="1:8" ht="12.75">
      <c r="A87" s="1"/>
      <c r="B87" s="1"/>
      <c r="C87" s="1"/>
      <c r="D87" s="1"/>
      <c r="E87" s="1"/>
      <c r="F87" s="1"/>
      <c r="G87" s="11"/>
      <c r="H87" s="7"/>
    </row>
    <row r="88" spans="1:8" ht="12.75">
      <c r="A88" s="1"/>
      <c r="B88" s="1"/>
      <c r="C88" s="1"/>
      <c r="D88" s="1"/>
      <c r="E88" s="1"/>
      <c r="F88" s="1"/>
      <c r="G88" s="11"/>
      <c r="H88" s="7"/>
    </row>
    <row r="89" spans="1:8" ht="12.75">
      <c r="A89" s="1"/>
      <c r="B89" s="1"/>
      <c r="C89" s="1"/>
      <c r="D89" s="1"/>
      <c r="E89" s="1"/>
      <c r="F89" s="1"/>
      <c r="G89" s="11"/>
      <c r="H89" s="7"/>
    </row>
    <row r="90" spans="6:8" ht="12.75">
      <c r="F90" s="1"/>
      <c r="G90" s="11"/>
      <c r="H90" s="7"/>
    </row>
    <row r="91" spans="6:8" ht="12.75">
      <c r="F91" s="1"/>
      <c r="G91" s="11"/>
      <c r="H91" s="7"/>
    </row>
    <row r="92" spans="6:8" ht="12.75">
      <c r="F92" s="1"/>
      <c r="G92" s="11"/>
      <c r="H92" s="7"/>
    </row>
    <row r="93" spans="6:8" ht="12.75">
      <c r="F93" s="1"/>
      <c r="G93" s="11"/>
      <c r="H93" s="7"/>
    </row>
    <row r="94" spans="6:8" ht="12.75">
      <c r="F94" s="1"/>
      <c r="G94" s="11"/>
      <c r="H94" s="7"/>
    </row>
    <row r="95" spans="6:8" ht="12.75">
      <c r="F95" s="1"/>
      <c r="G95" s="1"/>
      <c r="H95" s="7"/>
    </row>
    <row r="96" spans="6:8" ht="12.75">
      <c r="F96" s="1"/>
      <c r="G96" s="1"/>
      <c r="H96" s="7"/>
    </row>
    <row r="97" spans="6:8" ht="12.75">
      <c r="F97" s="1"/>
      <c r="G97" s="1"/>
      <c r="H97" s="7"/>
    </row>
    <row r="98" spans="6:8" ht="12.75">
      <c r="F98" s="1"/>
      <c r="G98" s="1"/>
      <c r="H98" s="7"/>
    </row>
    <row r="99" spans="6:8" ht="12.75">
      <c r="F99" s="1"/>
      <c r="G99" s="1"/>
      <c r="H99" s="7"/>
    </row>
    <row r="100" spans="6:8" ht="12.75">
      <c r="F100" s="1"/>
      <c r="G100" s="1"/>
      <c r="H100" s="7"/>
    </row>
    <row r="101" spans="6:8" ht="12.75">
      <c r="F101" s="1"/>
      <c r="G101" s="1"/>
      <c r="H101" s="7"/>
    </row>
    <row r="102" spans="6:8" ht="12.75">
      <c r="F102" s="1"/>
      <c r="G102" s="1"/>
      <c r="H102" s="7"/>
    </row>
    <row r="103" spans="6:8" ht="12.75">
      <c r="F103" s="1"/>
      <c r="G103" s="1"/>
      <c r="H103" s="7"/>
    </row>
    <row r="104" spans="6:8" ht="12.75">
      <c r="F104" s="1"/>
      <c r="G104" s="1"/>
      <c r="H104" s="7"/>
    </row>
    <row r="105" spans="6:8" ht="12.75">
      <c r="F105" s="1"/>
      <c r="G105" s="1"/>
      <c r="H105" s="7"/>
    </row>
    <row r="106" spans="6:8" ht="12.75">
      <c r="F106" s="1"/>
      <c r="G106" s="1"/>
      <c r="H106" s="7"/>
    </row>
    <row r="107" spans="6:8" ht="12.75">
      <c r="F107" s="1"/>
      <c r="G107" s="1"/>
      <c r="H107" s="7"/>
    </row>
    <row r="108" spans="6:8" ht="12.75">
      <c r="F108" s="1"/>
      <c r="G108" s="1"/>
      <c r="H108" s="7"/>
    </row>
    <row r="109" spans="6:8" ht="12.75">
      <c r="F109" s="1"/>
      <c r="G109" s="1"/>
      <c r="H109" s="7"/>
    </row>
    <row r="110" spans="6:8" ht="12.75">
      <c r="F110" s="1"/>
      <c r="G110" s="1"/>
      <c r="H110" s="7"/>
    </row>
    <row r="111" spans="6:8" ht="12.75">
      <c r="F111" s="1"/>
      <c r="G111" s="1"/>
      <c r="H111" s="7"/>
    </row>
    <row r="112" spans="6:8" ht="12.75">
      <c r="F112" s="1"/>
      <c r="G112" s="1"/>
      <c r="H112" s="7"/>
    </row>
    <row r="113" spans="6:8" ht="12.75">
      <c r="F113" s="1"/>
      <c r="G113" s="1"/>
      <c r="H113" s="7"/>
    </row>
    <row r="114" spans="6:8" ht="12.75">
      <c r="F114" s="1"/>
      <c r="G114" s="1"/>
      <c r="H114" s="7"/>
    </row>
    <row r="115" spans="6:8" ht="12.75">
      <c r="F115" s="1"/>
      <c r="G115" s="1"/>
      <c r="H115" s="7"/>
    </row>
    <row r="116" spans="6:8" ht="12.75">
      <c r="F116" s="1"/>
      <c r="G116" s="1"/>
      <c r="H116" s="7"/>
    </row>
    <row r="117" spans="6:8" ht="12.75">
      <c r="F117" s="1"/>
      <c r="G117" s="1"/>
      <c r="H117" s="7"/>
    </row>
    <row r="118" spans="6:8" ht="12.75">
      <c r="F118" s="1"/>
      <c r="G118" s="1"/>
      <c r="H118" s="7"/>
    </row>
    <row r="119" spans="6:8" ht="12.75">
      <c r="F119" s="1"/>
      <c r="G119" s="1"/>
      <c r="H119" s="7"/>
    </row>
    <row r="120" spans="6:8" ht="12.75">
      <c r="F120" s="1"/>
      <c r="G120" s="1"/>
      <c r="H120" s="7"/>
    </row>
    <row r="121" spans="6:8" ht="12.75">
      <c r="F121" s="1"/>
      <c r="G121" s="1"/>
      <c r="H121" s="7"/>
    </row>
    <row r="122" spans="6:8" ht="12.75">
      <c r="F122" s="1"/>
      <c r="G122" s="1"/>
      <c r="H122" s="7"/>
    </row>
    <row r="123" spans="6:8" ht="12.75">
      <c r="F123" s="1"/>
      <c r="G123" s="1"/>
      <c r="H123" s="7"/>
    </row>
    <row r="124" spans="6:8" ht="12.75">
      <c r="F124" s="1"/>
      <c r="G124" s="1"/>
      <c r="H124" s="7"/>
    </row>
    <row r="125" spans="6:8" ht="12.75">
      <c r="F125" s="1"/>
      <c r="G125" s="1"/>
      <c r="H125" s="7"/>
    </row>
    <row r="126" spans="6:8" ht="12.75">
      <c r="F126" s="1"/>
      <c r="G126" s="1"/>
      <c r="H126" s="7"/>
    </row>
    <row r="127" spans="6:8" ht="12.75">
      <c r="F127" s="1"/>
      <c r="G127" s="1"/>
      <c r="H127" s="7"/>
    </row>
    <row r="128" spans="6:8" ht="12.75">
      <c r="F128" s="1"/>
      <c r="G128" s="1"/>
      <c r="H128" s="7"/>
    </row>
    <row r="129" spans="6:8" ht="12.75">
      <c r="F129" s="1"/>
      <c r="G129" s="1"/>
      <c r="H129" s="7"/>
    </row>
    <row r="130" spans="6:8" ht="12.75">
      <c r="F130" s="1"/>
      <c r="G130" s="1"/>
      <c r="H130" s="7"/>
    </row>
    <row r="131" spans="6:8" ht="12.75">
      <c r="F131" s="1"/>
      <c r="G131" s="1"/>
      <c r="H131" s="7"/>
    </row>
    <row r="132" spans="6:8" ht="12.75">
      <c r="F132" s="1"/>
      <c r="G132" s="1"/>
      <c r="H132" s="7"/>
    </row>
    <row r="133" spans="6:8" ht="12.75">
      <c r="F133" s="1"/>
      <c r="G133" s="1"/>
      <c r="H133" s="7"/>
    </row>
    <row r="134" spans="6:8" ht="12.75">
      <c r="F134" s="1"/>
      <c r="G134" s="1"/>
      <c r="H134" s="7"/>
    </row>
    <row r="135" spans="6:8" ht="12.75">
      <c r="F135" s="1"/>
      <c r="G135" s="1"/>
      <c r="H135" s="7"/>
    </row>
    <row r="136" spans="6:8" ht="12.75">
      <c r="F136" s="1"/>
      <c r="G136" s="1"/>
      <c r="H136" s="7"/>
    </row>
    <row r="137" spans="6:8" ht="12.75">
      <c r="F137" s="1"/>
      <c r="G137" s="1"/>
      <c r="H137" s="7"/>
    </row>
    <row r="138" spans="6:8" ht="12.75">
      <c r="F138" s="1"/>
      <c r="G138" s="1"/>
      <c r="H138" s="7"/>
    </row>
    <row r="139" spans="6:8" ht="12.75">
      <c r="F139" s="1"/>
      <c r="G139" s="1"/>
      <c r="H139" s="7"/>
    </row>
    <row r="140" spans="6:8" ht="12.75">
      <c r="F140" s="1"/>
      <c r="G140" s="1"/>
      <c r="H140" s="7"/>
    </row>
    <row r="141" spans="6:8" ht="12.75">
      <c r="F141" s="1"/>
      <c r="G141" s="1"/>
      <c r="H141" s="7"/>
    </row>
    <row r="142" spans="6:8" ht="12.75">
      <c r="F142" s="1"/>
      <c r="G142" s="1"/>
      <c r="H142" s="7"/>
    </row>
    <row r="143" spans="6:8" ht="12.75">
      <c r="F143" s="1"/>
      <c r="G143" s="1"/>
      <c r="H143" s="7"/>
    </row>
    <row r="144" spans="6:8" ht="12.75">
      <c r="F144" s="1"/>
      <c r="G144" s="1"/>
      <c r="H144" s="7"/>
    </row>
    <row r="145" spans="6:8" ht="12.75">
      <c r="F145" s="1"/>
      <c r="G145" s="1"/>
      <c r="H145" s="7"/>
    </row>
    <row r="146" spans="6:8" ht="12.75">
      <c r="F146" s="1"/>
      <c r="G146" s="1"/>
      <c r="H146" s="7"/>
    </row>
    <row r="147" spans="6:8" ht="12.75">
      <c r="F147" s="1"/>
      <c r="G147" s="1"/>
      <c r="H147" s="7"/>
    </row>
    <row r="148" spans="6:8" ht="12.75">
      <c r="F148" s="1"/>
      <c r="G148" s="1"/>
      <c r="H148" s="7"/>
    </row>
    <row r="149" spans="6:8" ht="12.75">
      <c r="F149" s="1"/>
      <c r="G149" s="1"/>
      <c r="H149" s="7"/>
    </row>
    <row r="150" spans="6:8" ht="12.75">
      <c r="F150" s="1"/>
      <c r="G150" s="1"/>
      <c r="H150" s="7"/>
    </row>
    <row r="151" spans="6:8" ht="12.75">
      <c r="F151" s="1"/>
      <c r="G151" s="1"/>
      <c r="H151" s="7"/>
    </row>
    <row r="152" spans="6:8" ht="12.75">
      <c r="F152" s="1"/>
      <c r="G152" s="1"/>
      <c r="H152" s="7"/>
    </row>
    <row r="153" spans="6:8" ht="12.75">
      <c r="F153" s="1"/>
      <c r="G153" s="1"/>
      <c r="H153" s="7"/>
    </row>
    <row r="154" spans="6:8" ht="12.75">
      <c r="F154" s="1"/>
      <c r="G154" s="1"/>
      <c r="H154" s="7"/>
    </row>
    <row r="155" spans="6:8" ht="12.75">
      <c r="F155" s="1"/>
      <c r="G155" s="1"/>
      <c r="H155" s="7"/>
    </row>
    <row r="156" spans="6:8" ht="12.75">
      <c r="F156" s="1"/>
      <c r="G156" s="1"/>
      <c r="H156" s="7"/>
    </row>
    <row r="157" spans="6:8" ht="12.75">
      <c r="F157" s="1"/>
      <c r="G157" s="1"/>
      <c r="H157" s="7"/>
    </row>
    <row r="158" spans="6:8" ht="12.75">
      <c r="F158" s="1"/>
      <c r="G158" s="1"/>
      <c r="H158" s="7"/>
    </row>
    <row r="159" spans="6:8" ht="12.75">
      <c r="F159" s="1"/>
      <c r="G159" s="1"/>
      <c r="H159" s="7"/>
    </row>
    <row r="160" spans="6:8" ht="12.75">
      <c r="F160" s="1"/>
      <c r="G160" s="1"/>
      <c r="H160" s="7"/>
    </row>
    <row r="161" ht="12.75">
      <c r="H161" s="19"/>
    </row>
    <row r="162" ht="12.75">
      <c r="H162" s="19"/>
    </row>
    <row r="163" ht="12.75">
      <c r="H163" s="19"/>
    </row>
    <row r="164" ht="12.75">
      <c r="H164" s="19"/>
    </row>
    <row r="165" ht="12.75">
      <c r="H165" s="19"/>
    </row>
    <row r="166" ht="12.75">
      <c r="H166" s="19"/>
    </row>
    <row r="167" ht="12.75">
      <c r="H167" s="19"/>
    </row>
    <row r="168" ht="12.75">
      <c r="H168" s="19"/>
    </row>
    <row r="169" ht="12.75">
      <c r="H169" s="19"/>
    </row>
    <row r="170" ht="12.75">
      <c r="H170" s="19"/>
    </row>
    <row r="171" ht="12.75">
      <c r="H171" s="19"/>
    </row>
    <row r="172" ht="12.75">
      <c r="H172" s="19"/>
    </row>
    <row r="173" ht="12.75">
      <c r="H173" s="19"/>
    </row>
    <row r="174" ht="12.75">
      <c r="H174" s="19"/>
    </row>
    <row r="175" ht="12.75">
      <c r="H175" s="19"/>
    </row>
    <row r="176" ht="12.75">
      <c r="H176" s="19"/>
    </row>
    <row r="177" ht="12.75">
      <c r="H177" s="19"/>
    </row>
    <row r="178" ht="12.75">
      <c r="H178" s="19"/>
    </row>
    <row r="179" ht="12.75">
      <c r="H179" s="19"/>
    </row>
  </sheetData>
  <sheetProtection/>
  <printOptions/>
  <pageMargins left="0.43" right="0.48" top="0.34" bottom="0.21" header="0.32" footer="0.21"/>
  <pageSetup fitToHeight="1" fitToWidth="1" horizontalDpi="300" verticalDpi="300" orientation="portrait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0"/>
  <sheetViews>
    <sheetView zoomScalePageLayoutView="0" workbookViewId="0" topLeftCell="A1">
      <selection activeCell="A40" sqref="A40"/>
    </sheetView>
  </sheetViews>
  <sheetFormatPr defaultColWidth="9.140625" defaultRowHeight="12.75"/>
  <cols>
    <col min="3" max="3" width="10.7109375" style="0" customWidth="1"/>
    <col min="4" max="4" width="16.00390625" style="0" customWidth="1"/>
    <col min="5" max="5" width="9.28125" style="0" bestFit="1" customWidth="1"/>
    <col min="6" max="6" width="7.8515625" style="0" customWidth="1"/>
    <col min="7" max="7" width="9.28125" style="0" bestFit="1" customWidth="1"/>
    <col min="8" max="8" width="10.140625" style="0" customWidth="1"/>
    <col min="9" max="9" width="11.57421875" style="0" customWidth="1"/>
    <col min="10" max="10" width="9.57421875" style="0" customWidth="1"/>
    <col min="11" max="11" width="9.421875" style="0" bestFit="1" customWidth="1"/>
  </cols>
  <sheetData>
    <row r="1" ht="12.75">
      <c r="A1" s="2" t="s">
        <v>6</v>
      </c>
    </row>
    <row r="2" ht="12.75">
      <c r="A2" s="2" t="s">
        <v>11</v>
      </c>
    </row>
    <row r="3" ht="12.75">
      <c r="A3" s="2" t="s">
        <v>399</v>
      </c>
    </row>
    <row r="4" spans="1:8" ht="12.75">
      <c r="A4" s="2" t="s">
        <v>5</v>
      </c>
      <c r="B4" s="1"/>
      <c r="C4" s="1"/>
      <c r="D4" s="1"/>
      <c r="E4" s="1"/>
      <c r="F4" s="1"/>
      <c r="G4" s="1"/>
      <c r="H4" s="1"/>
    </row>
    <row r="5" spans="1:8" ht="12.75">
      <c r="A5" s="2"/>
      <c r="B5" s="1"/>
      <c r="C5" s="1"/>
      <c r="D5" s="1"/>
      <c r="E5" s="1" t="s">
        <v>365</v>
      </c>
      <c r="F5" s="1"/>
      <c r="G5" s="1"/>
      <c r="H5" s="1"/>
    </row>
    <row r="6" spans="1:13" ht="12.75">
      <c r="A6" s="1"/>
      <c r="B6" s="1"/>
      <c r="C6" s="1"/>
      <c r="D6" s="1"/>
      <c r="E6" s="17" t="s">
        <v>12</v>
      </c>
      <c r="F6" s="17" t="s">
        <v>12</v>
      </c>
      <c r="G6" s="17" t="s">
        <v>244</v>
      </c>
      <c r="H6" s="17" t="s">
        <v>247</v>
      </c>
      <c r="I6" s="17" t="s">
        <v>13</v>
      </c>
      <c r="J6" s="17" t="s">
        <v>109</v>
      </c>
      <c r="K6" s="17" t="s">
        <v>111</v>
      </c>
      <c r="L6" s="1"/>
      <c r="M6" s="1"/>
    </row>
    <row r="7" spans="1:13" ht="12.75">
      <c r="A7" s="1"/>
      <c r="B7" s="1"/>
      <c r="C7" s="1"/>
      <c r="D7" s="1"/>
      <c r="E7" s="18" t="s">
        <v>14</v>
      </c>
      <c r="F7" s="18" t="s">
        <v>246</v>
      </c>
      <c r="G7" s="18" t="s">
        <v>245</v>
      </c>
      <c r="H7" s="18" t="s">
        <v>245</v>
      </c>
      <c r="I7" s="18" t="s">
        <v>15</v>
      </c>
      <c r="J7" s="18" t="s">
        <v>110</v>
      </c>
      <c r="K7" s="18" t="s">
        <v>112</v>
      </c>
      <c r="L7" s="1"/>
      <c r="M7" s="1"/>
    </row>
    <row r="8" spans="1:13" ht="12.75">
      <c r="A8" s="1"/>
      <c r="B8" s="1"/>
      <c r="C8" s="1"/>
      <c r="D8" s="1"/>
      <c r="E8" s="61"/>
      <c r="F8" s="61"/>
      <c r="G8" s="61"/>
      <c r="H8" s="61"/>
      <c r="I8" s="61"/>
      <c r="J8" s="61"/>
      <c r="K8" s="61"/>
      <c r="L8" s="1"/>
      <c r="M8" s="1"/>
    </row>
    <row r="9" spans="1:13" ht="12.75">
      <c r="A9" s="1" t="s">
        <v>322</v>
      </c>
      <c r="B9" s="1"/>
      <c r="C9" s="1"/>
      <c r="D9" s="1"/>
      <c r="E9" s="7">
        <v>95927</v>
      </c>
      <c r="F9" s="7">
        <v>7737</v>
      </c>
      <c r="G9" s="7">
        <v>0</v>
      </c>
      <c r="H9" s="7">
        <v>8274</v>
      </c>
      <c r="I9" s="7">
        <v>-77638</v>
      </c>
      <c r="J9" s="7">
        <v>8524</v>
      </c>
      <c r="K9" s="7">
        <f>SUM(E9:J9)</f>
        <v>42824</v>
      </c>
      <c r="L9" s="1"/>
      <c r="M9" s="1"/>
    </row>
    <row r="10" spans="1:13" ht="12.75">
      <c r="A10" s="1" t="s">
        <v>323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2.75">
      <c r="A11" s="1" t="s">
        <v>321</v>
      </c>
      <c r="B11" s="1"/>
      <c r="C11" s="1"/>
      <c r="D11" s="1"/>
      <c r="E11" s="7">
        <v>0</v>
      </c>
      <c r="F11" s="7">
        <v>0</v>
      </c>
      <c r="G11" s="7">
        <v>0</v>
      </c>
      <c r="H11" s="7">
        <v>-8274</v>
      </c>
      <c r="I11" s="7">
        <v>8274</v>
      </c>
      <c r="J11" s="7">
        <v>0</v>
      </c>
      <c r="K11" s="7">
        <f>+H11+I11</f>
        <v>0</v>
      </c>
      <c r="L11" s="1"/>
      <c r="M11" s="1"/>
    </row>
    <row r="12" spans="1:13" ht="12.75">
      <c r="A12" s="1" t="s">
        <v>364</v>
      </c>
      <c r="B12" s="1"/>
      <c r="C12" s="1"/>
      <c r="D12" s="1"/>
      <c r="E12" s="8">
        <v>0</v>
      </c>
      <c r="F12" s="8">
        <v>0</v>
      </c>
      <c r="G12" s="8">
        <v>0</v>
      </c>
      <c r="H12" s="8">
        <v>0</v>
      </c>
      <c r="I12" s="8">
        <v>-474</v>
      </c>
      <c r="J12" s="8">
        <v>0</v>
      </c>
      <c r="K12" s="8">
        <f>+I12</f>
        <v>-474</v>
      </c>
      <c r="L12" s="1"/>
      <c r="M12" s="1"/>
    </row>
    <row r="13" spans="1:13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2.75">
      <c r="A14" s="1" t="s">
        <v>259</v>
      </c>
      <c r="B14" s="1"/>
      <c r="C14" s="1"/>
      <c r="D14" s="1"/>
      <c r="E14" s="7">
        <v>95927</v>
      </c>
      <c r="F14" s="7">
        <v>7737</v>
      </c>
      <c r="G14" s="7">
        <v>0</v>
      </c>
      <c r="H14" s="7">
        <f>SUM(H9:H12)</f>
        <v>0</v>
      </c>
      <c r="I14" s="7">
        <f>SUM(I9:I12)</f>
        <v>-69838</v>
      </c>
      <c r="J14" s="7">
        <v>8524</v>
      </c>
      <c r="K14" s="7">
        <f>SUM(K9:K12)</f>
        <v>42350</v>
      </c>
      <c r="L14" s="1"/>
      <c r="M14" s="1"/>
    </row>
    <row r="15" spans="1:13" ht="12.75">
      <c r="A15" s="1"/>
      <c r="B15" s="1"/>
      <c r="C15" s="1"/>
      <c r="D15" s="1"/>
      <c r="E15" s="7"/>
      <c r="F15" s="7"/>
      <c r="G15" s="7"/>
      <c r="H15" s="7"/>
      <c r="I15" s="7"/>
      <c r="J15" s="7"/>
      <c r="K15" s="7"/>
      <c r="L15" s="1"/>
      <c r="M15" s="1"/>
    </row>
    <row r="16" spans="1:13" ht="12.75">
      <c r="A16" s="1" t="s">
        <v>135</v>
      </c>
      <c r="B16" s="1"/>
      <c r="C16" s="1"/>
      <c r="D16" s="1"/>
      <c r="E16" s="8">
        <v>0</v>
      </c>
      <c r="F16" s="8">
        <v>0</v>
      </c>
      <c r="G16" s="8">
        <v>0</v>
      </c>
      <c r="H16" s="8">
        <v>0</v>
      </c>
      <c r="I16" s="8">
        <v>553</v>
      </c>
      <c r="J16" s="8">
        <v>-103</v>
      </c>
      <c r="K16" s="8">
        <f>+I16+J16</f>
        <v>450</v>
      </c>
      <c r="L16" s="1"/>
      <c r="M16" s="1"/>
    </row>
    <row r="17" spans="1:13" ht="12.75">
      <c r="A17" s="1"/>
      <c r="B17" s="1"/>
      <c r="C17" s="1"/>
      <c r="D17" s="1"/>
      <c r="E17" s="7"/>
      <c r="F17" s="7"/>
      <c r="G17" s="7"/>
      <c r="H17" s="7"/>
      <c r="I17" s="7"/>
      <c r="J17" s="7"/>
      <c r="K17" s="7"/>
      <c r="L17" s="1"/>
      <c r="M17" s="1"/>
    </row>
    <row r="18" spans="1:13" ht="13.5" thickBot="1">
      <c r="A18" s="1" t="s">
        <v>400</v>
      </c>
      <c r="B18" s="1"/>
      <c r="C18" s="1"/>
      <c r="D18" s="1"/>
      <c r="E18" s="9">
        <f aca="true" t="shared" si="0" ref="E18:K18">SUM(E14:E16)</f>
        <v>95927</v>
      </c>
      <c r="F18" s="9">
        <f t="shared" si="0"/>
        <v>7737</v>
      </c>
      <c r="G18" s="9">
        <f t="shared" si="0"/>
        <v>0</v>
      </c>
      <c r="H18" s="9">
        <f t="shared" si="0"/>
        <v>0</v>
      </c>
      <c r="I18" s="9">
        <f t="shared" si="0"/>
        <v>-69285</v>
      </c>
      <c r="J18" s="9">
        <f t="shared" si="0"/>
        <v>8421</v>
      </c>
      <c r="K18" s="9">
        <f t="shared" si="0"/>
        <v>42800</v>
      </c>
      <c r="L18" s="1"/>
      <c r="M18" s="1"/>
    </row>
    <row r="19" spans="1:13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>
      <c r="A21" s="1" t="s">
        <v>320</v>
      </c>
      <c r="B21" s="1"/>
      <c r="C21" s="1"/>
      <c r="D21" s="1"/>
      <c r="E21" s="7">
        <v>95927</v>
      </c>
      <c r="F21" s="7">
        <v>7737</v>
      </c>
      <c r="G21" s="7">
        <v>-1176</v>
      </c>
      <c r="H21" s="7">
        <v>0</v>
      </c>
      <c r="I21" s="7">
        <v>-75667</v>
      </c>
      <c r="J21" s="7">
        <v>8306</v>
      </c>
      <c r="K21" s="7">
        <f>SUM(E21:J21)</f>
        <v>35127</v>
      </c>
      <c r="L21" s="1"/>
      <c r="M21" s="1"/>
    </row>
    <row r="22" spans="1:13" ht="12.75">
      <c r="A22" s="1" t="s">
        <v>323</v>
      </c>
      <c r="B22" s="1"/>
      <c r="C22" s="1"/>
      <c r="D22" s="1"/>
      <c r="E22" s="7"/>
      <c r="F22" s="7"/>
      <c r="G22" s="7"/>
      <c r="H22" s="7"/>
      <c r="I22" s="7"/>
      <c r="J22" s="7"/>
      <c r="K22" s="7"/>
      <c r="L22" s="1"/>
      <c r="M22" s="1"/>
    </row>
    <row r="23" spans="1:13" ht="12.75">
      <c r="A23" s="1" t="s">
        <v>321</v>
      </c>
      <c r="B23" s="1"/>
      <c r="C23" s="1"/>
      <c r="D23" s="1"/>
      <c r="E23" s="7">
        <v>0</v>
      </c>
      <c r="F23" s="7">
        <v>0</v>
      </c>
      <c r="G23" s="7">
        <v>0</v>
      </c>
      <c r="H23" s="7">
        <v>0</v>
      </c>
      <c r="I23" s="10">
        <v>8274</v>
      </c>
      <c r="J23" s="7">
        <v>0</v>
      </c>
      <c r="K23" s="81">
        <f>+I23</f>
        <v>8274</v>
      </c>
      <c r="L23" s="1"/>
      <c r="M23" s="1"/>
    </row>
    <row r="24" spans="1:13" ht="12.75">
      <c r="A24" s="1" t="s">
        <v>364</v>
      </c>
      <c r="B24" s="1"/>
      <c r="C24" s="1"/>
      <c r="D24" s="1"/>
      <c r="E24" s="8">
        <v>0</v>
      </c>
      <c r="F24" s="8">
        <v>0</v>
      </c>
      <c r="G24" s="8">
        <v>0</v>
      </c>
      <c r="H24" s="8">
        <v>0</v>
      </c>
      <c r="I24" s="8">
        <v>-265</v>
      </c>
      <c r="J24" s="8">
        <v>0</v>
      </c>
      <c r="K24" s="80">
        <f>+I24</f>
        <v>-265</v>
      </c>
      <c r="L24" s="1"/>
      <c r="M24" s="1"/>
    </row>
    <row r="25" spans="1:13" ht="12.75">
      <c r="A25" s="1"/>
      <c r="B25" s="1"/>
      <c r="C25" s="1"/>
      <c r="D25" s="1"/>
      <c r="E25" s="11"/>
      <c r="F25" s="11"/>
      <c r="G25" s="11"/>
      <c r="H25" s="11"/>
      <c r="I25" s="11"/>
      <c r="J25" s="11"/>
      <c r="K25" s="11"/>
      <c r="L25" s="1"/>
      <c r="M25" s="1"/>
    </row>
    <row r="26" spans="1:13" ht="12.75">
      <c r="A26" s="1" t="s">
        <v>260</v>
      </c>
      <c r="B26" s="1"/>
      <c r="C26" s="1"/>
      <c r="D26" s="1"/>
      <c r="E26" s="7">
        <v>95927</v>
      </c>
      <c r="F26" s="7">
        <v>7737</v>
      </c>
      <c r="G26" s="7">
        <v>-1176</v>
      </c>
      <c r="H26" s="7">
        <v>0</v>
      </c>
      <c r="I26" s="7">
        <f>SUM(I21:I24)</f>
        <v>-67658</v>
      </c>
      <c r="J26" s="7">
        <v>8306</v>
      </c>
      <c r="K26" s="7">
        <f>SUM(E26:J26)</f>
        <v>43136</v>
      </c>
      <c r="L26" s="1"/>
      <c r="M26" s="1"/>
    </row>
    <row r="27" spans="1:13" ht="12.75">
      <c r="A27" s="1"/>
      <c r="B27" s="1"/>
      <c r="C27" s="1"/>
      <c r="D27" s="1"/>
      <c r="E27" s="7"/>
      <c r="F27" s="7"/>
      <c r="G27" s="7"/>
      <c r="H27" s="7"/>
      <c r="I27" s="7"/>
      <c r="J27" s="7"/>
      <c r="K27" s="7"/>
      <c r="L27" s="1"/>
      <c r="M27" s="1"/>
    </row>
    <row r="28" spans="1:13" ht="12.75">
      <c r="A28" s="1" t="s">
        <v>235</v>
      </c>
      <c r="B28" s="1"/>
      <c r="C28" s="1"/>
      <c r="D28" s="1"/>
      <c r="E28" s="7"/>
      <c r="F28" s="7"/>
      <c r="G28" s="7"/>
      <c r="H28" s="7"/>
      <c r="I28" s="7"/>
      <c r="J28" s="7"/>
      <c r="K28" s="7"/>
      <c r="L28" s="1"/>
      <c r="M28" s="1"/>
    </row>
    <row r="29" spans="1:13" ht="12.75">
      <c r="A29" s="1" t="s">
        <v>236</v>
      </c>
      <c r="B29" s="1"/>
      <c r="C29" s="1"/>
      <c r="D29" s="1"/>
      <c r="E29" s="7">
        <v>0</v>
      </c>
      <c r="G29" s="7">
        <v>1176</v>
      </c>
      <c r="H29" s="7">
        <v>0</v>
      </c>
      <c r="I29" s="7">
        <v>0</v>
      </c>
      <c r="J29" s="7">
        <v>0</v>
      </c>
      <c r="K29" s="7">
        <f>SUM(E29:J29)</f>
        <v>1176</v>
      </c>
      <c r="L29" s="1"/>
      <c r="M29" s="1"/>
    </row>
    <row r="30" spans="2:13" ht="12.75">
      <c r="B30" s="1"/>
      <c r="C30" s="1"/>
      <c r="D30" s="1"/>
      <c r="E30" s="7"/>
      <c r="F30" s="7"/>
      <c r="G30" s="7"/>
      <c r="H30" s="7"/>
      <c r="I30" s="7"/>
      <c r="J30" s="7"/>
      <c r="K30" s="7"/>
      <c r="L30" s="1"/>
      <c r="M30" s="1"/>
    </row>
    <row r="31" spans="1:13" ht="12.75">
      <c r="A31" s="1" t="s">
        <v>135</v>
      </c>
      <c r="B31" s="1"/>
      <c r="C31" s="1"/>
      <c r="D31" s="1"/>
      <c r="E31" s="8">
        <v>0</v>
      </c>
      <c r="F31" s="8">
        <v>0</v>
      </c>
      <c r="G31" s="8">
        <v>0</v>
      </c>
      <c r="H31" s="8">
        <v>0</v>
      </c>
      <c r="I31" s="8">
        <f>-1970-474+264</f>
        <v>-2180</v>
      </c>
      <c r="J31" s="8">
        <v>218</v>
      </c>
      <c r="K31" s="8">
        <f>SUM(E31:J31)</f>
        <v>-1962</v>
      </c>
      <c r="L31" s="1"/>
      <c r="M31" s="1"/>
    </row>
    <row r="32" spans="1:13" ht="12.75">
      <c r="A32" s="1"/>
      <c r="B32" s="1"/>
      <c r="C32" s="1"/>
      <c r="D32" s="1"/>
      <c r="E32" s="7"/>
      <c r="F32" s="7"/>
      <c r="G32" s="7"/>
      <c r="H32" s="7"/>
      <c r="I32" s="7"/>
      <c r="J32" s="7"/>
      <c r="K32" s="7"/>
      <c r="L32" s="1"/>
      <c r="M32" s="1"/>
    </row>
    <row r="33" spans="1:13" ht="13.5" thickBot="1">
      <c r="A33" s="1" t="s">
        <v>223</v>
      </c>
      <c r="B33" s="1"/>
      <c r="C33" s="1"/>
      <c r="D33" s="1"/>
      <c r="E33" s="9">
        <f>SUM(E26:E31)</f>
        <v>95927</v>
      </c>
      <c r="F33" s="9">
        <f>SUM(F26:F31)</f>
        <v>7737</v>
      </c>
      <c r="G33" s="9">
        <f>SUM(G26:G31)</f>
        <v>0</v>
      </c>
      <c r="H33" s="9">
        <v>0</v>
      </c>
      <c r="I33" s="9">
        <f>SUM(I26:I31)</f>
        <v>-69838</v>
      </c>
      <c r="J33" s="9">
        <f>SUM(J26:J31)</f>
        <v>8524</v>
      </c>
      <c r="K33" s="9">
        <f>SUM(K26:K31)</f>
        <v>42350</v>
      </c>
      <c r="L33" s="1"/>
      <c r="M33" s="1"/>
    </row>
    <row r="34" spans="1:1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7"/>
      <c r="J36" s="7"/>
    </row>
    <row r="37" spans="1:1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>
      <c r="A38" s="1" t="s">
        <v>327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</sheetData>
  <sheetProtection/>
  <printOptions/>
  <pageMargins left="0.37" right="0.33" top="1" bottom="0.6" header="0.5" footer="0.5"/>
  <pageSetup fitToHeight="1" fitToWidth="1" horizontalDpi="300" verticalDpi="3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8"/>
  <sheetViews>
    <sheetView zoomScalePageLayoutView="0" workbookViewId="0" topLeftCell="A1">
      <selection activeCell="J65" sqref="J65"/>
    </sheetView>
  </sheetViews>
  <sheetFormatPr defaultColWidth="9.140625" defaultRowHeight="12.75"/>
  <cols>
    <col min="6" max="6" width="10.7109375" style="0" customWidth="1"/>
    <col min="7" max="7" width="14.7109375" style="0" customWidth="1"/>
    <col min="8" max="8" width="5.7109375" style="0" customWidth="1"/>
    <col min="9" max="9" width="14.7109375" style="0" customWidth="1"/>
  </cols>
  <sheetData>
    <row r="1" spans="1:12" ht="12.75">
      <c r="A1" s="2" t="s">
        <v>6</v>
      </c>
      <c r="B1" s="1"/>
      <c r="C1" s="1"/>
      <c r="D1" s="1"/>
      <c r="E1" s="1"/>
      <c r="F1" s="1"/>
      <c r="G1" s="1"/>
      <c r="H1" s="11"/>
      <c r="I1" s="1"/>
      <c r="J1" s="1"/>
      <c r="K1" s="1"/>
      <c r="L1" s="1"/>
    </row>
    <row r="2" spans="1:12" ht="12.75">
      <c r="A2" s="2" t="s">
        <v>20</v>
      </c>
      <c r="B2" s="1"/>
      <c r="C2" s="1"/>
      <c r="D2" s="1"/>
      <c r="E2" s="1"/>
      <c r="F2" s="1"/>
      <c r="G2" s="1"/>
      <c r="H2" s="11"/>
      <c r="I2" s="1"/>
      <c r="J2" s="1"/>
      <c r="K2" s="1"/>
      <c r="L2" s="1"/>
    </row>
    <row r="3" spans="1:15" ht="12.75">
      <c r="A3" s="2" t="s">
        <v>399</v>
      </c>
      <c r="B3" s="1"/>
      <c r="C3" s="1"/>
      <c r="D3" s="1"/>
      <c r="E3" s="1"/>
      <c r="F3" s="1"/>
      <c r="G3" s="1"/>
      <c r="H3" s="11"/>
      <c r="I3" s="1"/>
      <c r="J3" s="1"/>
      <c r="K3" s="1"/>
      <c r="L3" s="1"/>
      <c r="M3" s="1"/>
      <c r="N3" s="1"/>
      <c r="O3" s="1"/>
    </row>
    <row r="4" spans="1:15" ht="12.75">
      <c r="A4" s="1"/>
      <c r="B4" s="1"/>
      <c r="C4" s="1"/>
      <c r="D4" s="1"/>
      <c r="E4" s="1"/>
      <c r="F4" s="1"/>
      <c r="G4" s="1"/>
      <c r="H4" s="11"/>
      <c r="I4" s="1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F5" s="1"/>
      <c r="G5" s="1"/>
      <c r="H5" s="11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F6" s="1"/>
      <c r="G6" s="3" t="s">
        <v>4</v>
      </c>
      <c r="H6" s="31"/>
      <c r="I6" s="3" t="s">
        <v>231</v>
      </c>
      <c r="J6" s="1"/>
      <c r="K6" s="1"/>
      <c r="L6" s="1"/>
      <c r="M6" s="1"/>
      <c r="N6" s="1"/>
      <c r="O6" s="1"/>
    </row>
    <row r="7" spans="1:15" ht="12.75">
      <c r="A7" s="1"/>
      <c r="B7" s="1"/>
      <c r="C7" s="1"/>
      <c r="D7" s="1"/>
      <c r="E7" s="1"/>
      <c r="F7" s="1"/>
      <c r="G7" s="3" t="s">
        <v>397</v>
      </c>
      <c r="H7" s="31"/>
      <c r="I7" s="3" t="s">
        <v>222</v>
      </c>
      <c r="J7" s="1"/>
      <c r="K7" s="1"/>
      <c r="L7" s="1"/>
      <c r="M7" s="1"/>
      <c r="N7" s="1"/>
      <c r="O7" s="1"/>
    </row>
    <row r="8" spans="1:15" ht="12.75">
      <c r="A8" s="1"/>
      <c r="B8" s="1"/>
      <c r="C8" s="1"/>
      <c r="D8" s="1"/>
      <c r="E8" s="1"/>
      <c r="F8" s="1"/>
      <c r="G8" s="3" t="s">
        <v>232</v>
      </c>
      <c r="H8" s="31"/>
      <c r="I8" s="3" t="s">
        <v>232</v>
      </c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F9" s="1"/>
      <c r="G9" s="16" t="s">
        <v>395</v>
      </c>
      <c r="I9" s="16" t="s">
        <v>221</v>
      </c>
      <c r="J9" s="1"/>
      <c r="K9" s="1"/>
      <c r="L9" s="1"/>
      <c r="M9" s="1"/>
      <c r="N9" s="1"/>
      <c r="O9" s="1"/>
    </row>
    <row r="10" spans="1:15" ht="12.75">
      <c r="A10" s="1"/>
      <c r="B10" s="1"/>
      <c r="C10" s="1"/>
      <c r="D10" s="1"/>
      <c r="E10" s="1"/>
      <c r="F10" s="1"/>
      <c r="G10" s="3" t="s">
        <v>5</v>
      </c>
      <c r="H10" s="31"/>
      <c r="I10" s="3" t="s">
        <v>5</v>
      </c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F11" s="1"/>
      <c r="G11" s="1"/>
      <c r="H11" s="11"/>
      <c r="I11" s="1"/>
      <c r="J11" s="1"/>
      <c r="K11" s="1"/>
      <c r="L11" s="1"/>
      <c r="M11" s="1"/>
      <c r="N11" s="1"/>
      <c r="O11" s="1"/>
    </row>
    <row r="12" spans="1:15" ht="12.75">
      <c r="A12" s="2" t="s">
        <v>195</v>
      </c>
      <c r="B12" s="1"/>
      <c r="C12" s="1"/>
      <c r="D12" s="1"/>
      <c r="E12" s="1"/>
      <c r="G12" s="10"/>
      <c r="H12" s="10"/>
      <c r="I12" s="10"/>
      <c r="J12" s="1"/>
      <c r="K12" s="1"/>
      <c r="L12" s="1"/>
      <c r="M12" s="1"/>
      <c r="N12" s="1"/>
      <c r="O12" s="1"/>
    </row>
    <row r="13" spans="1:15" ht="12.75">
      <c r="A13" s="1" t="s">
        <v>241</v>
      </c>
      <c r="B13" s="1"/>
      <c r="C13" s="1"/>
      <c r="D13" s="1"/>
      <c r="E13" s="1"/>
      <c r="G13" s="12">
        <v>465</v>
      </c>
      <c r="H13" s="10"/>
      <c r="I13" s="12">
        <v>-1534</v>
      </c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1"/>
      <c r="E14" s="1"/>
      <c r="G14" s="5"/>
      <c r="H14" s="10"/>
      <c r="I14" s="5"/>
      <c r="J14" s="1"/>
      <c r="K14" s="1"/>
      <c r="L14" s="1"/>
      <c r="M14" s="1"/>
      <c r="N14" s="1"/>
      <c r="O14" s="1"/>
    </row>
    <row r="15" spans="1:15" ht="12.75">
      <c r="A15" s="1" t="s">
        <v>196</v>
      </c>
      <c r="B15" s="1"/>
      <c r="C15" s="1"/>
      <c r="D15" s="1"/>
      <c r="E15" s="1"/>
      <c r="G15" s="5"/>
      <c r="H15" s="10"/>
      <c r="I15" s="5"/>
      <c r="J15" s="1"/>
      <c r="K15" s="1"/>
      <c r="L15" s="1"/>
      <c r="M15" s="1"/>
      <c r="N15" s="1"/>
      <c r="O15" s="1"/>
    </row>
    <row r="16" spans="1:15" ht="12.75">
      <c r="A16" s="1" t="s">
        <v>197</v>
      </c>
      <c r="B16" s="1"/>
      <c r="C16" s="1"/>
      <c r="D16" s="1"/>
      <c r="E16" s="1"/>
      <c r="G16" s="5">
        <v>1282</v>
      </c>
      <c r="H16" s="10"/>
      <c r="I16" s="5">
        <v>2648</v>
      </c>
      <c r="J16" s="1"/>
      <c r="K16" s="1"/>
      <c r="L16" s="1"/>
      <c r="M16" s="1"/>
      <c r="N16" s="1"/>
      <c r="O16" s="1"/>
    </row>
    <row r="17" spans="1:15" ht="12.75">
      <c r="A17" s="1" t="s">
        <v>200</v>
      </c>
      <c r="B17" s="1"/>
      <c r="C17" s="1"/>
      <c r="D17" s="1"/>
      <c r="E17" s="1"/>
      <c r="G17" s="5">
        <v>1574</v>
      </c>
      <c r="H17" s="10"/>
      <c r="I17" s="5">
        <v>3086</v>
      </c>
      <c r="J17" s="1"/>
      <c r="K17" s="1"/>
      <c r="L17" s="1"/>
      <c r="M17" s="1"/>
      <c r="N17" s="1"/>
      <c r="O17" s="1"/>
    </row>
    <row r="18" spans="1:15" ht="12.75">
      <c r="A18" s="1" t="s">
        <v>185</v>
      </c>
      <c r="B18" s="1"/>
      <c r="C18" s="1"/>
      <c r="D18" s="1"/>
      <c r="E18" s="1"/>
      <c r="G18" s="5">
        <v>0</v>
      </c>
      <c r="H18" s="10"/>
      <c r="I18" s="5">
        <v>307</v>
      </c>
      <c r="J18" s="1"/>
      <c r="K18" s="1"/>
      <c r="L18" s="1"/>
      <c r="M18" s="1"/>
      <c r="N18" s="1"/>
      <c r="O18" s="1"/>
    </row>
    <row r="19" spans="1:15" ht="12.75">
      <c r="A19" s="1" t="s">
        <v>211</v>
      </c>
      <c r="B19" s="1"/>
      <c r="C19" s="1"/>
      <c r="D19" s="1"/>
      <c r="E19" s="1"/>
      <c r="G19" s="5">
        <v>0</v>
      </c>
      <c r="H19" s="10"/>
      <c r="I19" s="5">
        <v>6</v>
      </c>
      <c r="J19" s="1"/>
      <c r="K19" s="1"/>
      <c r="L19" s="1"/>
      <c r="M19" s="1"/>
      <c r="N19" s="1"/>
      <c r="O19" s="1"/>
    </row>
    <row r="20" spans="1:15" ht="12.75">
      <c r="A20" s="1" t="s">
        <v>242</v>
      </c>
      <c r="B20" s="1"/>
      <c r="C20" s="1"/>
      <c r="D20" s="1"/>
      <c r="E20" s="1"/>
      <c r="G20" s="5">
        <v>0</v>
      </c>
      <c r="H20" s="10"/>
      <c r="I20" s="5">
        <v>76</v>
      </c>
      <c r="J20" s="1"/>
      <c r="K20" s="1"/>
      <c r="L20" s="1"/>
      <c r="M20" s="1"/>
      <c r="N20" s="1"/>
      <c r="O20" s="1"/>
    </row>
    <row r="21" spans="1:15" ht="12.75">
      <c r="A21" s="1" t="s">
        <v>212</v>
      </c>
      <c r="B21" s="1"/>
      <c r="C21" s="1"/>
      <c r="D21" s="1"/>
      <c r="E21" s="1"/>
      <c r="G21" s="5">
        <v>0</v>
      </c>
      <c r="H21" s="10"/>
      <c r="I21" s="5">
        <v>-547</v>
      </c>
      <c r="J21" s="1"/>
      <c r="K21" s="1"/>
      <c r="L21" s="1"/>
      <c r="M21" s="1"/>
      <c r="N21" s="1"/>
      <c r="O21" s="1"/>
    </row>
    <row r="22" spans="1:15" ht="12.75">
      <c r="A22" s="1" t="s">
        <v>380</v>
      </c>
      <c r="B22" s="1"/>
      <c r="C22" s="1"/>
      <c r="D22" s="1"/>
      <c r="E22" s="1"/>
      <c r="G22" s="5">
        <v>-738</v>
      </c>
      <c r="H22" s="10"/>
      <c r="I22" s="5">
        <v>742</v>
      </c>
      <c r="J22" s="1"/>
      <c r="K22" s="1"/>
      <c r="L22" s="1"/>
      <c r="M22" s="1"/>
      <c r="N22" s="1"/>
      <c r="O22" s="1"/>
    </row>
    <row r="23" spans="1:15" ht="12.75">
      <c r="A23" s="1" t="s">
        <v>248</v>
      </c>
      <c r="B23" s="1"/>
      <c r="C23" s="1"/>
      <c r="D23" s="1"/>
      <c r="E23" s="1"/>
      <c r="G23" s="5">
        <v>0</v>
      </c>
      <c r="H23" s="10"/>
      <c r="I23" s="5">
        <v>487</v>
      </c>
      <c r="J23" s="1"/>
      <c r="K23" s="1"/>
      <c r="L23" s="1"/>
      <c r="M23" s="1"/>
      <c r="N23" s="1"/>
      <c r="O23" s="1"/>
    </row>
    <row r="24" spans="1:15" ht="12.75">
      <c r="A24" s="1" t="s">
        <v>0</v>
      </c>
      <c r="B24" s="1"/>
      <c r="C24" s="1"/>
      <c r="D24" s="1"/>
      <c r="E24" s="1"/>
      <c r="G24" s="5">
        <v>0</v>
      </c>
      <c r="H24" s="10"/>
      <c r="I24" s="5">
        <v>1001</v>
      </c>
      <c r="J24" s="1"/>
      <c r="K24" s="1"/>
      <c r="L24" s="1"/>
      <c r="M24" s="1"/>
      <c r="N24" s="1"/>
      <c r="O24" s="1"/>
    </row>
    <row r="25" spans="1:15" ht="12.75">
      <c r="A25" s="1" t="s">
        <v>198</v>
      </c>
      <c r="B25" s="1"/>
      <c r="C25" s="1"/>
      <c r="D25" s="1"/>
      <c r="E25" s="1"/>
      <c r="G25" s="5">
        <v>0</v>
      </c>
      <c r="H25" s="10"/>
      <c r="I25" s="5">
        <v>-422</v>
      </c>
      <c r="J25" s="1"/>
      <c r="K25" s="1"/>
      <c r="L25" s="1"/>
      <c r="M25" s="1"/>
      <c r="N25" s="1"/>
      <c r="O25" s="1"/>
    </row>
    <row r="26" spans="1:15" ht="12.75">
      <c r="A26" s="1" t="s">
        <v>199</v>
      </c>
      <c r="B26" s="1"/>
      <c r="C26" s="1"/>
      <c r="D26" s="1"/>
      <c r="E26" s="1"/>
      <c r="G26" s="5">
        <v>-100</v>
      </c>
      <c r="H26" s="10"/>
      <c r="I26" s="5">
        <v>-120</v>
      </c>
      <c r="J26" s="1"/>
      <c r="K26" s="1"/>
      <c r="L26" s="1"/>
      <c r="M26" s="1"/>
      <c r="N26" s="1"/>
      <c r="O26" s="1"/>
    </row>
    <row r="27" spans="1:15" ht="12.75">
      <c r="A27" s="1" t="s">
        <v>233</v>
      </c>
      <c r="B27" s="1"/>
      <c r="C27" s="1"/>
      <c r="D27" s="1"/>
      <c r="E27" s="1"/>
      <c r="G27" s="5">
        <v>-87</v>
      </c>
      <c r="H27" s="10"/>
      <c r="I27" s="5">
        <v>-270</v>
      </c>
      <c r="J27" s="1"/>
      <c r="K27" s="1"/>
      <c r="L27" s="1"/>
      <c r="M27" s="1"/>
      <c r="N27" s="1"/>
      <c r="O27" s="1"/>
    </row>
    <row r="28" spans="1:15" ht="12.75">
      <c r="A28" s="1" t="s">
        <v>381</v>
      </c>
      <c r="B28" s="1"/>
      <c r="C28" s="1"/>
      <c r="D28" s="1"/>
      <c r="E28" s="1"/>
      <c r="G28" s="5">
        <v>-879</v>
      </c>
      <c r="H28" s="10"/>
      <c r="I28" s="5">
        <v>0</v>
      </c>
      <c r="J28" s="1"/>
      <c r="K28" s="1"/>
      <c r="L28" s="1"/>
      <c r="M28" s="1"/>
      <c r="N28" s="1"/>
      <c r="O28" s="1"/>
    </row>
    <row r="29" spans="1:15" ht="12.75">
      <c r="A29" s="1" t="s">
        <v>385</v>
      </c>
      <c r="B29" s="1"/>
      <c r="C29" s="1"/>
      <c r="D29" s="1"/>
      <c r="E29" s="1"/>
      <c r="G29" s="5">
        <v>-221</v>
      </c>
      <c r="H29" s="10"/>
      <c r="I29" s="5">
        <v>-177</v>
      </c>
      <c r="J29" s="1"/>
      <c r="K29" s="1"/>
      <c r="L29" s="1"/>
      <c r="M29" s="1"/>
      <c r="N29" s="1"/>
      <c r="O29" s="1"/>
    </row>
    <row r="30" spans="1:15" ht="12.75">
      <c r="A30" s="1" t="s">
        <v>240</v>
      </c>
      <c r="B30" s="1"/>
      <c r="C30" s="1"/>
      <c r="D30" s="1"/>
      <c r="E30" s="1"/>
      <c r="G30" s="6">
        <v>0</v>
      </c>
      <c r="H30" s="8"/>
      <c r="I30" s="6">
        <v>-1007</v>
      </c>
      <c r="J30" s="1"/>
      <c r="K30" s="1"/>
      <c r="L30" s="1"/>
      <c r="M30" s="1"/>
      <c r="N30" s="1"/>
      <c r="O30" s="1"/>
    </row>
    <row r="31" spans="1:15" ht="12.75">
      <c r="A31" s="1"/>
      <c r="B31" s="1"/>
      <c r="C31" s="1"/>
      <c r="D31" s="1"/>
      <c r="E31" s="1"/>
      <c r="G31" s="5"/>
      <c r="H31" s="10"/>
      <c r="I31" s="5"/>
      <c r="J31" s="1"/>
      <c r="K31" s="1"/>
      <c r="L31" s="1"/>
      <c r="M31" s="1"/>
      <c r="N31" s="1"/>
      <c r="O31" s="1"/>
    </row>
    <row r="32" spans="1:15" ht="12.75">
      <c r="A32" s="1" t="s">
        <v>201</v>
      </c>
      <c r="B32" s="1"/>
      <c r="C32" s="1"/>
      <c r="D32" s="1"/>
      <c r="E32" s="1"/>
      <c r="G32" s="5">
        <f>SUM(G13:G30)</f>
        <v>1296</v>
      </c>
      <c r="H32" s="10"/>
      <c r="I32" s="5">
        <f>SUM(I13:I30)</f>
        <v>4276</v>
      </c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1"/>
      <c r="E33" s="1"/>
      <c r="G33" s="5"/>
      <c r="H33" s="10"/>
      <c r="I33" s="5"/>
      <c r="J33" s="1"/>
      <c r="K33" s="1"/>
      <c r="L33" s="1"/>
      <c r="M33" s="1"/>
      <c r="N33" s="1"/>
      <c r="O33" s="1"/>
    </row>
    <row r="34" spans="1:15" ht="12.75">
      <c r="A34" s="1" t="s">
        <v>202</v>
      </c>
      <c r="B34" s="1"/>
      <c r="C34" s="1"/>
      <c r="D34" s="1"/>
      <c r="E34" s="1"/>
      <c r="G34" s="5"/>
      <c r="H34" s="10"/>
      <c r="I34" s="5"/>
      <c r="J34" s="1"/>
      <c r="K34" s="1"/>
      <c r="L34" s="1"/>
      <c r="M34" s="1"/>
      <c r="N34" s="1"/>
      <c r="O34" s="1"/>
    </row>
    <row r="35" spans="1:15" ht="12.75">
      <c r="A35" s="1" t="s">
        <v>203</v>
      </c>
      <c r="B35" s="1"/>
      <c r="C35" s="1"/>
      <c r="D35" s="1"/>
      <c r="E35" s="1"/>
      <c r="G35" s="5">
        <v>3893</v>
      </c>
      <c r="H35" s="10"/>
      <c r="I35" s="5">
        <v>2518</v>
      </c>
      <c r="J35" s="1"/>
      <c r="K35" s="1"/>
      <c r="L35" s="1"/>
      <c r="M35" s="1"/>
      <c r="N35" s="1"/>
      <c r="O35" s="1"/>
    </row>
    <row r="36" spans="1:15" ht="12.75">
      <c r="A36" s="1" t="s">
        <v>204</v>
      </c>
      <c r="B36" s="1"/>
      <c r="C36" s="1"/>
      <c r="D36" s="1"/>
      <c r="E36" s="1"/>
      <c r="G36" s="6">
        <v>6695</v>
      </c>
      <c r="H36" s="10"/>
      <c r="I36" s="6">
        <v>-6633</v>
      </c>
      <c r="J36" s="1"/>
      <c r="K36" s="1"/>
      <c r="L36" s="1"/>
      <c r="M36" s="1"/>
      <c r="N36" s="1"/>
      <c r="O36" s="1"/>
    </row>
    <row r="37" spans="1:15" ht="12.75">
      <c r="A37" s="1" t="s">
        <v>206</v>
      </c>
      <c r="B37" s="1"/>
      <c r="C37" s="1"/>
      <c r="D37" s="1"/>
      <c r="E37" s="1"/>
      <c r="G37" s="12">
        <f>SUM(G32:G36)</f>
        <v>11884</v>
      </c>
      <c r="H37" s="10"/>
      <c r="I37" s="12">
        <f>SUM(I32:I36)</f>
        <v>161</v>
      </c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G38" s="5"/>
      <c r="H38" s="10"/>
      <c r="I38" s="5"/>
      <c r="J38" s="1"/>
      <c r="K38" s="1"/>
      <c r="L38" s="1"/>
      <c r="M38" s="1"/>
      <c r="N38" s="1"/>
      <c r="O38" s="1"/>
    </row>
    <row r="39" spans="1:15" ht="12.75">
      <c r="A39" s="1" t="s">
        <v>215</v>
      </c>
      <c r="B39" s="1"/>
      <c r="C39" s="1"/>
      <c r="D39" s="1"/>
      <c r="E39" s="1"/>
      <c r="G39" s="5">
        <v>100</v>
      </c>
      <c r="H39" s="10"/>
      <c r="I39" s="5">
        <v>120</v>
      </c>
      <c r="J39" s="1"/>
      <c r="K39" s="1"/>
      <c r="L39" s="1"/>
      <c r="M39" s="1"/>
      <c r="N39" s="1"/>
      <c r="O39" s="1"/>
    </row>
    <row r="40" spans="1:15" ht="12.75">
      <c r="A40" s="1" t="s">
        <v>205</v>
      </c>
      <c r="B40" s="1"/>
      <c r="C40" s="1"/>
      <c r="D40" s="1"/>
      <c r="E40" s="1"/>
      <c r="G40" s="6">
        <v>-445</v>
      </c>
      <c r="H40" s="10"/>
      <c r="I40" s="6">
        <v>-322</v>
      </c>
      <c r="J40" s="1"/>
      <c r="K40" s="1"/>
      <c r="L40" s="1"/>
      <c r="M40" s="1"/>
      <c r="N40" s="1"/>
      <c r="O40" s="1"/>
    </row>
    <row r="41" spans="1:15" ht="12.75">
      <c r="A41" s="1"/>
      <c r="B41" s="1"/>
      <c r="C41" s="1"/>
      <c r="D41" s="1"/>
      <c r="E41" s="1"/>
      <c r="G41" s="5"/>
      <c r="H41" s="10"/>
      <c r="I41" s="5"/>
      <c r="J41" s="1"/>
      <c r="K41" s="1"/>
      <c r="L41" s="1"/>
      <c r="M41" s="1"/>
      <c r="N41" s="1"/>
      <c r="O41" s="1"/>
    </row>
    <row r="42" spans="1:15" ht="12.75">
      <c r="A42" s="1" t="s">
        <v>207</v>
      </c>
      <c r="B42" s="1"/>
      <c r="C42" s="1"/>
      <c r="D42" s="1"/>
      <c r="E42" s="1"/>
      <c r="G42" s="6">
        <f>SUM(G37:G40)</f>
        <v>11539</v>
      </c>
      <c r="H42" s="10"/>
      <c r="I42" s="6">
        <f>SUM(I37:I40)</f>
        <v>-41</v>
      </c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G43" s="10"/>
      <c r="H43" s="10"/>
      <c r="I43" s="10"/>
      <c r="J43" s="1"/>
      <c r="K43" s="1"/>
      <c r="N43" s="1"/>
      <c r="O43" s="1"/>
    </row>
    <row r="44" spans="1:15" ht="12.75">
      <c r="A44" s="2" t="s">
        <v>208</v>
      </c>
      <c r="B44" s="1"/>
      <c r="C44" s="1"/>
      <c r="D44" s="1"/>
      <c r="E44" s="1"/>
      <c r="G44" s="10"/>
      <c r="H44" s="10"/>
      <c r="I44" s="10"/>
      <c r="J44" s="1"/>
      <c r="K44" s="1"/>
      <c r="L44" s="1"/>
      <c r="M44" s="1"/>
      <c r="N44" s="1"/>
      <c r="O44" s="1"/>
    </row>
    <row r="45" spans="1:15" ht="12.75">
      <c r="A45" s="1" t="s">
        <v>209</v>
      </c>
      <c r="B45" s="1"/>
      <c r="C45" s="1"/>
      <c r="D45" s="1"/>
      <c r="E45" s="1"/>
      <c r="G45" s="12">
        <v>-1886</v>
      </c>
      <c r="H45" s="10"/>
      <c r="I45" s="12">
        <v>-2336</v>
      </c>
      <c r="J45" s="1"/>
      <c r="K45" s="1"/>
      <c r="L45" s="1"/>
      <c r="M45" s="1"/>
      <c r="N45" s="1"/>
      <c r="O45" s="1"/>
    </row>
    <row r="46" spans="1:15" ht="12.75">
      <c r="A46" s="1" t="s">
        <v>210</v>
      </c>
      <c r="B46" s="1"/>
      <c r="C46" s="1"/>
      <c r="D46" s="1"/>
      <c r="E46" s="1"/>
      <c r="G46" s="5">
        <v>0</v>
      </c>
      <c r="H46" s="10"/>
      <c r="I46" s="5">
        <v>1800</v>
      </c>
      <c r="J46" s="1"/>
      <c r="K46" s="1"/>
      <c r="L46" s="1"/>
      <c r="M46" s="1"/>
      <c r="N46" s="1"/>
      <c r="O46" s="1"/>
    </row>
    <row r="47" spans="1:15" ht="12.75">
      <c r="A47" s="1" t="s">
        <v>243</v>
      </c>
      <c r="B47" s="1"/>
      <c r="C47" s="1"/>
      <c r="D47" s="1"/>
      <c r="E47" s="1"/>
      <c r="G47" s="5">
        <v>0</v>
      </c>
      <c r="H47" s="10"/>
      <c r="I47" s="5">
        <v>725</v>
      </c>
      <c r="J47" s="1"/>
      <c r="K47" s="1"/>
      <c r="L47" s="1"/>
      <c r="M47" s="1"/>
      <c r="N47" s="1"/>
      <c r="O47" s="1"/>
    </row>
    <row r="48" spans="1:15" ht="12.75">
      <c r="A48" s="1" t="s">
        <v>382</v>
      </c>
      <c r="B48" s="1"/>
      <c r="C48" s="1"/>
      <c r="D48" s="1"/>
      <c r="E48" s="1"/>
      <c r="G48" s="5">
        <v>2266</v>
      </c>
      <c r="H48" s="10"/>
      <c r="I48" s="5">
        <v>0</v>
      </c>
      <c r="J48" s="1"/>
      <c r="K48" s="1"/>
      <c r="L48" s="1"/>
      <c r="M48" s="1"/>
      <c r="N48" s="1"/>
      <c r="O48" s="1"/>
    </row>
    <row r="49" spans="1:15" ht="12.75">
      <c r="A49" s="1" t="s">
        <v>216</v>
      </c>
      <c r="B49" s="1"/>
      <c r="C49" s="1"/>
      <c r="D49" s="1"/>
      <c r="E49" s="1"/>
      <c r="G49" s="5">
        <v>92</v>
      </c>
      <c r="H49" s="10"/>
      <c r="I49" s="5">
        <v>1814</v>
      </c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G50" s="12"/>
      <c r="H50" s="10"/>
      <c r="I50" s="12"/>
      <c r="J50" s="1"/>
      <c r="K50" s="1"/>
      <c r="L50" s="1"/>
      <c r="M50" s="1"/>
      <c r="N50" s="1"/>
      <c r="O50" s="1"/>
    </row>
    <row r="51" spans="1:15" ht="12.75">
      <c r="A51" s="1" t="s">
        <v>219</v>
      </c>
      <c r="B51" s="1"/>
      <c r="C51" s="1"/>
      <c r="D51" s="1"/>
      <c r="E51" s="1"/>
      <c r="G51" s="6">
        <f>SUM(G45:G50)</f>
        <v>472</v>
      </c>
      <c r="H51" s="10"/>
      <c r="I51" s="6">
        <f>SUM(I45:I50)</f>
        <v>2003</v>
      </c>
      <c r="J51" s="1"/>
      <c r="K51" s="1"/>
      <c r="L51" s="1"/>
      <c r="M51" s="1"/>
      <c r="N51" s="1"/>
      <c r="O51" s="1"/>
    </row>
    <row r="52" spans="1:11" ht="12.75">
      <c r="A52" s="1"/>
      <c r="B52" s="1"/>
      <c r="C52" s="1"/>
      <c r="D52" s="1"/>
      <c r="E52" s="1"/>
      <c r="G52" s="10"/>
      <c r="H52" s="10"/>
      <c r="I52" s="10"/>
      <c r="J52" s="1"/>
      <c r="K52" s="1"/>
    </row>
    <row r="53" spans="1:11" ht="12.75">
      <c r="A53" s="2" t="s">
        <v>213</v>
      </c>
      <c r="B53" s="1"/>
      <c r="C53" s="1"/>
      <c r="D53" s="1"/>
      <c r="E53" s="1"/>
      <c r="G53" s="10"/>
      <c r="H53" s="10"/>
      <c r="I53" s="10"/>
      <c r="J53" s="1"/>
      <c r="K53" s="1"/>
    </row>
    <row r="54" spans="1:11" ht="12.75">
      <c r="A54" s="1" t="s">
        <v>214</v>
      </c>
      <c r="B54" s="1"/>
      <c r="C54" s="1"/>
      <c r="D54" s="1"/>
      <c r="E54" s="1"/>
      <c r="G54" s="12">
        <v>-2401</v>
      </c>
      <c r="H54" s="10"/>
      <c r="I54" s="12">
        <v>-3102</v>
      </c>
      <c r="J54" s="1"/>
      <c r="K54" s="1"/>
    </row>
    <row r="55" spans="1:11" ht="12.75">
      <c r="A55" s="1" t="s">
        <v>217</v>
      </c>
      <c r="B55" s="1"/>
      <c r="C55" s="1"/>
      <c r="D55" s="1"/>
      <c r="E55" s="1"/>
      <c r="G55" s="5">
        <v>1595</v>
      </c>
      <c r="H55" s="10"/>
      <c r="I55" s="5">
        <v>-464</v>
      </c>
      <c r="J55" s="1"/>
      <c r="K55" s="1"/>
    </row>
    <row r="56" spans="1:11" ht="12.75">
      <c r="A56" s="1" t="s">
        <v>416</v>
      </c>
      <c r="B56" s="1"/>
      <c r="C56" s="1"/>
      <c r="D56" s="1"/>
      <c r="E56" s="1"/>
      <c r="G56" s="5">
        <v>-10541</v>
      </c>
      <c r="H56" s="10"/>
      <c r="I56" s="5">
        <v>0</v>
      </c>
      <c r="J56" s="1"/>
      <c r="K56" s="1"/>
    </row>
    <row r="57" spans="1:11" ht="12.75">
      <c r="A57" s="1" t="s">
        <v>218</v>
      </c>
      <c r="B57" s="1"/>
      <c r="C57" s="1"/>
      <c r="D57" s="1"/>
      <c r="E57" s="1"/>
      <c r="G57" s="5">
        <v>-58</v>
      </c>
      <c r="H57" s="10"/>
      <c r="I57" s="5">
        <v>102</v>
      </c>
      <c r="J57" s="1"/>
      <c r="K57" s="1"/>
    </row>
    <row r="58" spans="1:11" ht="12.75">
      <c r="A58" s="1"/>
      <c r="B58" s="1"/>
      <c r="C58" s="1"/>
      <c r="D58" s="1"/>
      <c r="E58" s="1"/>
      <c r="G58" s="12" t="s">
        <v>2</v>
      </c>
      <c r="H58" s="10"/>
      <c r="I58" s="12" t="s">
        <v>2</v>
      </c>
      <c r="J58" s="1"/>
      <c r="K58" s="1"/>
    </row>
    <row r="59" spans="1:11" ht="12.75">
      <c r="A59" s="1" t="s">
        <v>220</v>
      </c>
      <c r="B59" s="1"/>
      <c r="C59" s="1"/>
      <c r="D59" s="1"/>
      <c r="E59" s="1"/>
      <c r="G59" s="6">
        <f>SUM(G54:G58)</f>
        <v>-11405</v>
      </c>
      <c r="H59" s="10"/>
      <c r="I59" s="6">
        <f>SUM(I54:I58)</f>
        <v>-3464</v>
      </c>
      <c r="J59" s="1"/>
      <c r="K59" s="1"/>
    </row>
    <row r="60" spans="1:11" ht="12.75">
      <c r="A60" s="1"/>
      <c r="B60" s="1"/>
      <c r="C60" s="1"/>
      <c r="D60" s="1"/>
      <c r="E60" s="1"/>
      <c r="G60" s="10"/>
      <c r="H60" s="10"/>
      <c r="I60" s="10"/>
      <c r="J60" s="1"/>
      <c r="K60" s="1"/>
    </row>
    <row r="61" spans="1:11" ht="12.75">
      <c r="A61" s="1" t="s">
        <v>124</v>
      </c>
      <c r="B61" s="1"/>
      <c r="C61" s="1"/>
      <c r="D61" s="1"/>
      <c r="E61" s="1"/>
      <c r="G61" s="10">
        <f>+G42+G51+G59</f>
        <v>606</v>
      </c>
      <c r="H61" s="10"/>
      <c r="I61" s="10">
        <f>+I42+I51+I59</f>
        <v>-1502</v>
      </c>
      <c r="J61" s="1"/>
      <c r="K61" s="1"/>
    </row>
    <row r="62" spans="1:11" ht="12.75">
      <c r="A62" s="1"/>
      <c r="B62" s="1"/>
      <c r="C62" s="1"/>
      <c r="D62" s="1"/>
      <c r="E62" s="1"/>
      <c r="G62" s="10"/>
      <c r="H62" s="10"/>
      <c r="I62" s="10"/>
      <c r="J62" s="1"/>
      <c r="K62" s="1"/>
    </row>
    <row r="63" spans="1:11" ht="12.75">
      <c r="A63" s="1" t="s">
        <v>326</v>
      </c>
      <c r="B63" s="1"/>
      <c r="C63" s="1"/>
      <c r="D63" s="1"/>
      <c r="E63" s="1"/>
      <c r="G63" s="10">
        <v>221</v>
      </c>
      <c r="H63" s="10"/>
      <c r="I63" s="10">
        <v>454</v>
      </c>
      <c r="J63" s="1"/>
      <c r="K63" s="1"/>
    </row>
    <row r="64" spans="1:11" ht="12.75">
      <c r="A64" s="1"/>
      <c r="B64" s="1"/>
      <c r="C64" s="1"/>
      <c r="D64" s="1"/>
      <c r="E64" s="1"/>
      <c r="G64" s="10"/>
      <c r="H64" s="10"/>
      <c r="I64" s="10"/>
      <c r="J64" s="1"/>
      <c r="K64" s="1"/>
    </row>
    <row r="65" spans="1:11" ht="12.75">
      <c r="A65" s="1" t="s">
        <v>316</v>
      </c>
      <c r="B65" s="1"/>
      <c r="C65" s="1"/>
      <c r="D65" s="1"/>
      <c r="E65" s="1"/>
      <c r="G65" s="10">
        <v>4103</v>
      </c>
      <c r="H65" s="10"/>
      <c r="I65" s="10">
        <v>5151</v>
      </c>
      <c r="J65" s="1"/>
      <c r="K65" s="1"/>
    </row>
    <row r="66" spans="1:11" ht="12.75">
      <c r="A66" s="1"/>
      <c r="B66" s="1"/>
      <c r="C66" s="1"/>
      <c r="D66" s="1"/>
      <c r="E66" s="1"/>
      <c r="G66" s="15"/>
      <c r="H66" s="10"/>
      <c r="I66" s="15"/>
      <c r="J66" s="1"/>
      <c r="K66" s="1"/>
    </row>
    <row r="67" spans="1:11" ht="13.5" thickBot="1">
      <c r="A67" s="1" t="s">
        <v>317</v>
      </c>
      <c r="B67" s="1"/>
      <c r="C67" s="1"/>
      <c r="D67" s="1"/>
      <c r="E67" s="1"/>
      <c r="G67" s="9">
        <f>SUM(G61:G65)</f>
        <v>4930</v>
      </c>
      <c r="H67" s="10"/>
      <c r="I67" s="9">
        <f>SUM(I61:I65)</f>
        <v>4103</v>
      </c>
      <c r="J67" s="1"/>
      <c r="K67" s="1"/>
    </row>
    <row r="68" spans="1:11" ht="12.75">
      <c r="A68" s="1"/>
      <c r="B68" s="1"/>
      <c r="C68" s="1"/>
      <c r="D68" s="1"/>
      <c r="E68" s="1"/>
      <c r="G68" s="1"/>
      <c r="H68" s="11"/>
      <c r="I68" s="1"/>
      <c r="J68" s="1"/>
      <c r="K68" s="1"/>
    </row>
    <row r="69" spans="1:11" ht="12.75">
      <c r="A69" s="1"/>
      <c r="B69" s="1"/>
      <c r="C69" s="1"/>
      <c r="D69" s="1"/>
      <c r="E69" s="1"/>
      <c r="G69" s="1"/>
      <c r="H69" s="11"/>
      <c r="I69" s="1"/>
      <c r="J69" s="1"/>
      <c r="K69" s="1"/>
    </row>
    <row r="70" spans="1:11" ht="12.75">
      <c r="A70" s="1" t="s">
        <v>21</v>
      </c>
      <c r="B70" s="1"/>
      <c r="C70" s="1"/>
      <c r="D70" s="1"/>
      <c r="E70" s="1"/>
      <c r="G70" s="4"/>
      <c r="H70" s="11"/>
      <c r="I70" s="4"/>
      <c r="J70" s="1"/>
      <c r="K70" s="1"/>
    </row>
    <row r="71" spans="1:11" ht="12.75">
      <c r="A71" s="1" t="s">
        <v>22</v>
      </c>
      <c r="B71" s="1"/>
      <c r="C71" s="1"/>
      <c r="D71" s="1"/>
      <c r="E71" s="1"/>
      <c r="G71" s="5">
        <v>4102</v>
      </c>
      <c r="H71" s="10"/>
      <c r="I71" s="5">
        <v>3099</v>
      </c>
      <c r="J71" s="1"/>
      <c r="K71" s="1"/>
    </row>
    <row r="72" spans="1:11" ht="12.75">
      <c r="A72" s="1" t="s">
        <v>23</v>
      </c>
      <c r="B72" s="1"/>
      <c r="C72" s="1"/>
      <c r="D72" s="1"/>
      <c r="E72" s="1"/>
      <c r="G72" s="6">
        <v>1289</v>
      </c>
      <c r="H72" s="10"/>
      <c r="I72" s="6">
        <v>1469</v>
      </c>
      <c r="J72" s="1"/>
      <c r="K72" s="1"/>
    </row>
    <row r="73" spans="1:11" ht="12.75">
      <c r="A73" s="1"/>
      <c r="B73" s="1"/>
      <c r="C73" s="1"/>
      <c r="D73" s="1"/>
      <c r="E73" s="1"/>
      <c r="G73" s="5"/>
      <c r="H73" s="10"/>
      <c r="I73" s="5"/>
      <c r="J73" s="1"/>
      <c r="K73" s="1"/>
    </row>
    <row r="74" spans="1:11" ht="12.75">
      <c r="A74" s="1"/>
      <c r="B74" s="1"/>
      <c r="C74" s="1"/>
      <c r="D74" s="1"/>
      <c r="E74" s="1"/>
      <c r="G74" s="5">
        <f>SUM(G71:G73)</f>
        <v>5391</v>
      </c>
      <c r="H74" s="10"/>
      <c r="I74" s="5">
        <f>SUM(I71:I73)</f>
        <v>4568</v>
      </c>
      <c r="J74" s="1"/>
      <c r="K74" s="1"/>
    </row>
    <row r="75" spans="1:11" ht="12.75">
      <c r="A75" s="1" t="s">
        <v>325</v>
      </c>
      <c r="B75" s="1"/>
      <c r="C75" s="1"/>
      <c r="D75" s="1"/>
      <c r="E75" s="1"/>
      <c r="G75" s="5">
        <v>17</v>
      </c>
      <c r="H75" s="10"/>
      <c r="I75" s="5">
        <v>7</v>
      </c>
      <c r="J75" s="1"/>
      <c r="K75" s="1"/>
    </row>
    <row r="76" spans="1:11" ht="12.75">
      <c r="A76" s="1" t="s">
        <v>324</v>
      </c>
      <c r="B76" s="1"/>
      <c r="C76" s="1"/>
      <c r="D76" s="1"/>
      <c r="E76" s="1"/>
      <c r="G76" s="5">
        <v>0</v>
      </c>
      <c r="H76" s="10"/>
      <c r="I76" s="5">
        <v>-53</v>
      </c>
      <c r="J76" s="1"/>
      <c r="K76" s="1"/>
    </row>
    <row r="77" spans="1:11" ht="12.75">
      <c r="A77" s="1" t="s">
        <v>120</v>
      </c>
      <c r="B77" s="1"/>
      <c r="C77" s="1"/>
      <c r="D77" s="1"/>
      <c r="E77" s="1"/>
      <c r="G77" s="6">
        <v>-478</v>
      </c>
      <c r="H77" s="10"/>
      <c r="I77" s="6">
        <v>-419</v>
      </c>
      <c r="J77" s="1"/>
      <c r="K77" s="1"/>
    </row>
    <row r="78" spans="1:11" ht="12.75">
      <c r="A78" s="1"/>
      <c r="B78" s="1"/>
      <c r="C78" s="1"/>
      <c r="D78" s="1"/>
      <c r="E78" s="1"/>
      <c r="G78" s="12"/>
      <c r="H78" s="10"/>
      <c r="I78" s="12"/>
      <c r="J78" s="1"/>
      <c r="K78" s="1"/>
    </row>
    <row r="79" spans="1:11" ht="13.5" thickBot="1">
      <c r="A79" s="1"/>
      <c r="B79" s="1"/>
      <c r="C79" s="1"/>
      <c r="D79" s="1"/>
      <c r="E79" s="1"/>
      <c r="G79" s="32">
        <f>SUM(G74:G77)</f>
        <v>4930</v>
      </c>
      <c r="H79" s="10"/>
      <c r="I79" s="32">
        <f>SUM(I74:I77)</f>
        <v>4103</v>
      </c>
      <c r="J79" s="1"/>
      <c r="K79" s="1"/>
    </row>
    <row r="80" spans="1:11" ht="12.75">
      <c r="A80" s="1"/>
      <c r="B80" s="1"/>
      <c r="C80" s="1"/>
      <c r="D80" s="1"/>
      <c r="E80" s="1"/>
      <c r="G80" s="1"/>
      <c r="H80" s="1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1"/>
      <c r="I81" s="1"/>
      <c r="J81" s="1"/>
      <c r="K81" s="1"/>
    </row>
    <row r="82" spans="1:11" ht="12.75">
      <c r="A82" s="1" t="s">
        <v>2</v>
      </c>
      <c r="B82" s="1"/>
      <c r="C82" s="1"/>
      <c r="D82" s="1"/>
      <c r="E82" s="1"/>
      <c r="F82" s="1"/>
      <c r="G82" s="1"/>
      <c r="H82" s="11"/>
      <c r="I82" s="1"/>
      <c r="J82" s="1"/>
      <c r="K82" s="1"/>
    </row>
    <row r="83" spans="1:11" ht="12.75">
      <c r="A83" s="1" t="s">
        <v>2</v>
      </c>
      <c r="B83" s="1"/>
      <c r="C83" s="1"/>
      <c r="D83" s="1"/>
      <c r="E83" s="1"/>
      <c r="F83" s="1"/>
      <c r="G83" s="1"/>
      <c r="H83" s="11"/>
      <c r="I83" s="1"/>
      <c r="J83" s="1"/>
      <c r="K83" s="1"/>
    </row>
    <row r="84" spans="1:9" ht="12.75">
      <c r="A84" s="1"/>
      <c r="B84" s="1"/>
      <c r="C84" s="1"/>
      <c r="D84" s="1"/>
      <c r="E84" s="1"/>
      <c r="F84" s="1"/>
      <c r="G84" s="11"/>
      <c r="H84" s="11"/>
      <c r="I84" s="11"/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</sheetData>
  <sheetProtection/>
  <printOptions/>
  <pageMargins left="0.75" right="0.75" top="0.73" bottom="0.78" header="0.5" footer="0.5"/>
  <pageSetup fitToHeight="1" fitToWidth="1" horizontalDpi="300" verticalDpi="300" orientation="portrait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25"/>
  <sheetViews>
    <sheetView zoomScalePageLayoutView="0" workbookViewId="0" topLeftCell="A337">
      <selection activeCell="B225" sqref="B225"/>
    </sheetView>
  </sheetViews>
  <sheetFormatPr defaultColWidth="9.140625" defaultRowHeight="12.75"/>
  <cols>
    <col min="1" max="1" width="4.28125" style="0" customWidth="1"/>
    <col min="2" max="2" width="7.7109375" style="0" customWidth="1"/>
    <col min="4" max="4" width="11.140625" style="0" customWidth="1"/>
    <col min="5" max="5" width="11.8515625" style="0" customWidth="1"/>
    <col min="6" max="6" width="13.140625" style="0" customWidth="1"/>
    <col min="7" max="9" width="11.7109375" style="0" customWidth="1"/>
    <col min="10" max="10" width="13.57421875" style="0" customWidth="1"/>
    <col min="11" max="11" width="3.57421875" style="0" customWidth="1"/>
  </cols>
  <sheetData>
    <row r="1" spans="1:5" ht="12.75">
      <c r="A1" s="2" t="s">
        <v>6</v>
      </c>
      <c r="B1" s="1"/>
      <c r="C1" s="1"/>
      <c r="D1" s="1"/>
      <c r="E1" s="1"/>
    </row>
    <row r="2" spans="1:11" ht="12.75">
      <c r="A2" s="2" t="s">
        <v>401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2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2" t="s">
        <v>56</v>
      </c>
      <c r="B5" s="2" t="s">
        <v>291</v>
      </c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2" t="s">
        <v>57</v>
      </c>
      <c r="B7" s="2" t="s">
        <v>24</v>
      </c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2"/>
      <c r="B8" s="1" t="s">
        <v>292</v>
      </c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2"/>
      <c r="B9" s="1" t="s">
        <v>266</v>
      </c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2"/>
      <c r="B10" s="1" t="s">
        <v>269</v>
      </c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2"/>
      <c r="B11" s="1" t="s">
        <v>265</v>
      </c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2"/>
      <c r="B12" s="1" t="s">
        <v>2</v>
      </c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2"/>
      <c r="B13" s="2" t="s">
        <v>267</v>
      </c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2"/>
      <c r="B14" s="1" t="s">
        <v>268</v>
      </c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2"/>
      <c r="B15" s="1" t="s">
        <v>270</v>
      </c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2"/>
      <c r="B16" s="1" t="s">
        <v>271</v>
      </c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2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2"/>
      <c r="B18" s="78" t="s">
        <v>272</v>
      </c>
      <c r="C18" s="78"/>
      <c r="D18" s="78"/>
      <c r="E18" s="78"/>
      <c r="F18" s="78"/>
      <c r="G18" s="78"/>
      <c r="H18" s="78"/>
      <c r="I18" s="78"/>
      <c r="J18" s="78"/>
      <c r="K18" s="1"/>
    </row>
    <row r="19" spans="1:11" ht="12.75">
      <c r="A19" s="2"/>
      <c r="B19" s="78" t="s">
        <v>273</v>
      </c>
      <c r="C19" s="78"/>
      <c r="D19" s="78"/>
      <c r="E19" s="78"/>
      <c r="F19" s="78"/>
      <c r="G19" s="78"/>
      <c r="H19" s="78"/>
      <c r="I19" s="78"/>
      <c r="J19" s="78"/>
      <c r="K19" s="1"/>
    </row>
    <row r="20" spans="1:11" ht="12.75">
      <c r="A20" s="2"/>
      <c r="B20" s="78" t="s">
        <v>294</v>
      </c>
      <c r="C20" s="78"/>
      <c r="D20" s="78"/>
      <c r="E20" s="78"/>
      <c r="F20" s="78"/>
      <c r="G20" s="78"/>
      <c r="H20" s="78"/>
      <c r="I20" s="78"/>
      <c r="J20" s="78"/>
      <c r="K20" s="1"/>
    </row>
    <row r="21" spans="1:11" ht="12.75">
      <c r="A21" s="2"/>
      <c r="B21" s="1" t="s">
        <v>295</v>
      </c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2"/>
      <c r="B23" s="33" t="s">
        <v>274</v>
      </c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2"/>
      <c r="B24" s="1" t="s">
        <v>276</v>
      </c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2"/>
      <c r="B25" s="1" t="s">
        <v>275</v>
      </c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2"/>
      <c r="B26" s="1" t="s">
        <v>277</v>
      </c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2"/>
      <c r="B27" s="1" t="s">
        <v>278</v>
      </c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2"/>
      <c r="B29" s="33" t="s">
        <v>283</v>
      </c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2"/>
      <c r="B30" s="1" t="s">
        <v>309</v>
      </c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2"/>
      <c r="B31" s="1" t="s">
        <v>358</v>
      </c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2"/>
      <c r="B32" s="1" t="s">
        <v>359</v>
      </c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2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2"/>
      <c r="B34" s="1" t="s">
        <v>279</v>
      </c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2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2"/>
      <c r="B36" s="33" t="s">
        <v>293</v>
      </c>
      <c r="C36" s="1"/>
      <c r="D36" s="1"/>
      <c r="E36" s="1"/>
      <c r="F36" s="1"/>
      <c r="I36" s="17" t="s">
        <v>5</v>
      </c>
      <c r="J36" s="1"/>
      <c r="K36" s="1"/>
    </row>
    <row r="37" spans="1:11" ht="12.75">
      <c r="A37" s="2"/>
      <c r="B37" s="1" t="s">
        <v>286</v>
      </c>
      <c r="C37" s="1"/>
      <c r="D37" s="1"/>
      <c r="E37" s="1"/>
      <c r="F37" s="1"/>
      <c r="I37" s="17"/>
      <c r="J37" s="1"/>
      <c r="K37" s="1"/>
    </row>
    <row r="38" spans="1:11" ht="12.75">
      <c r="A38" s="2"/>
      <c r="B38" s="1" t="s">
        <v>296</v>
      </c>
      <c r="C38" s="1"/>
      <c r="D38" s="1"/>
      <c r="E38" s="1"/>
      <c r="F38" s="1"/>
      <c r="I38" s="7">
        <v>-75667</v>
      </c>
      <c r="J38" s="1"/>
      <c r="K38" s="1"/>
    </row>
    <row r="39" spans="1:11" ht="12.75">
      <c r="A39" s="2"/>
      <c r="B39" s="1" t="s">
        <v>284</v>
      </c>
      <c r="C39" s="1"/>
      <c r="D39" s="1"/>
      <c r="E39" s="1"/>
      <c r="F39" s="1"/>
      <c r="I39" s="7">
        <v>8274</v>
      </c>
      <c r="J39" s="1"/>
      <c r="K39" s="1"/>
    </row>
    <row r="40" spans="1:11" ht="12.75">
      <c r="A40" s="2"/>
      <c r="B40" s="1" t="s">
        <v>361</v>
      </c>
      <c r="C40" s="1"/>
      <c r="D40" s="1"/>
      <c r="E40" s="1"/>
      <c r="F40" s="1"/>
      <c r="I40" s="8">
        <v>-265</v>
      </c>
      <c r="J40" s="1"/>
      <c r="K40" s="1"/>
    </row>
    <row r="41" spans="1:11" ht="13.5" thickBot="1">
      <c r="A41" s="2"/>
      <c r="B41" s="1" t="s">
        <v>298</v>
      </c>
      <c r="C41" s="1"/>
      <c r="D41" s="1"/>
      <c r="E41" s="1"/>
      <c r="F41" s="1"/>
      <c r="I41" s="77">
        <f>SUM(I38:I40)</f>
        <v>-67658</v>
      </c>
      <c r="J41" s="1"/>
      <c r="K41" s="1"/>
    </row>
    <row r="42" spans="1:11" ht="12.75">
      <c r="A42" s="2"/>
      <c r="B42" s="1"/>
      <c r="C42" s="1"/>
      <c r="D42" s="1"/>
      <c r="E42" s="1"/>
      <c r="F42" s="1"/>
      <c r="I42" s="7"/>
      <c r="J42" s="1"/>
      <c r="K42" s="1"/>
    </row>
    <row r="43" spans="1:11" ht="12.75">
      <c r="A43" s="2"/>
      <c r="B43" s="1" t="s">
        <v>285</v>
      </c>
      <c r="C43" s="1"/>
      <c r="D43" s="1"/>
      <c r="E43" s="1"/>
      <c r="F43" s="1"/>
      <c r="I43" s="7"/>
      <c r="J43" s="1"/>
      <c r="K43" s="1"/>
    </row>
    <row r="44" spans="1:11" ht="12.75">
      <c r="A44" s="2"/>
      <c r="B44" s="1" t="s">
        <v>297</v>
      </c>
      <c r="C44" s="1"/>
      <c r="D44" s="1"/>
      <c r="E44" s="1"/>
      <c r="F44" s="1"/>
      <c r="I44" s="7">
        <v>12118</v>
      </c>
      <c r="J44" s="1"/>
      <c r="K44" s="1"/>
    </row>
    <row r="45" spans="1:11" ht="12.75">
      <c r="A45" s="2"/>
      <c r="B45" s="1" t="s">
        <v>284</v>
      </c>
      <c r="C45" s="1"/>
      <c r="D45" s="1"/>
      <c r="E45" s="1"/>
      <c r="F45" s="1"/>
      <c r="I45" s="7">
        <f>8274+2758</f>
        <v>11032</v>
      </c>
      <c r="J45" s="1"/>
      <c r="K45" s="1"/>
    </row>
    <row r="46" spans="1:11" ht="13.5" thickBot="1">
      <c r="A46" s="2"/>
      <c r="B46" s="1" t="s">
        <v>299</v>
      </c>
      <c r="C46" s="1"/>
      <c r="D46" s="1"/>
      <c r="E46" s="1"/>
      <c r="F46" s="1"/>
      <c r="I46" s="77">
        <f>SUM(I44:I45)</f>
        <v>23150</v>
      </c>
      <c r="J46" s="1"/>
      <c r="K46" s="1"/>
    </row>
    <row r="47" spans="1:11" ht="12.75">
      <c r="A47" s="2"/>
      <c r="B47" s="1"/>
      <c r="C47" s="1"/>
      <c r="D47" s="1"/>
      <c r="E47" s="1"/>
      <c r="F47" s="1"/>
      <c r="I47" s="7"/>
      <c r="J47" s="1"/>
      <c r="K47" s="1"/>
    </row>
    <row r="48" spans="1:11" ht="12.75">
      <c r="A48" s="2"/>
      <c r="B48" s="1" t="s">
        <v>287</v>
      </c>
      <c r="C48" s="1"/>
      <c r="D48" s="1"/>
      <c r="E48" s="1"/>
      <c r="F48" s="1"/>
      <c r="I48" s="7"/>
      <c r="J48" s="1"/>
      <c r="K48" s="1"/>
    </row>
    <row r="49" spans="1:11" ht="12.75">
      <c r="A49" s="2"/>
      <c r="B49" s="1" t="s">
        <v>300</v>
      </c>
      <c r="C49" s="1"/>
      <c r="D49" s="1"/>
      <c r="E49" s="1"/>
      <c r="F49" s="1"/>
      <c r="I49" s="7">
        <v>16764</v>
      </c>
      <c r="J49" s="1"/>
      <c r="K49" s="1"/>
    </row>
    <row r="50" spans="1:11" ht="12.75">
      <c r="A50" s="2"/>
      <c r="B50" s="1" t="s">
        <v>363</v>
      </c>
      <c r="C50" s="1"/>
      <c r="D50" s="1"/>
      <c r="E50" s="1"/>
      <c r="F50" s="1"/>
      <c r="I50" s="7">
        <v>3734</v>
      </c>
      <c r="J50" s="1"/>
      <c r="K50" s="1"/>
    </row>
    <row r="51" spans="1:11" ht="13.5" thickBot="1">
      <c r="A51" s="2"/>
      <c r="B51" s="1" t="s">
        <v>301</v>
      </c>
      <c r="C51" s="1"/>
      <c r="D51" s="1"/>
      <c r="E51" s="1"/>
      <c r="F51" s="1"/>
      <c r="G51" s="1"/>
      <c r="I51" s="77">
        <f>SUM(I49:I50)</f>
        <v>20498</v>
      </c>
      <c r="J51" s="1"/>
      <c r="K51" s="1"/>
    </row>
    <row r="52" spans="1:11" ht="12.75">
      <c r="A52" s="2"/>
      <c r="B52" s="1"/>
      <c r="C52" s="1"/>
      <c r="D52" s="1"/>
      <c r="E52" s="1"/>
      <c r="F52" s="1"/>
      <c r="G52" s="1"/>
      <c r="I52" s="7"/>
      <c r="J52" s="1"/>
      <c r="K52" s="1"/>
    </row>
    <row r="53" spans="1:11" ht="12.75">
      <c r="A53" s="2"/>
      <c r="B53" s="1" t="s">
        <v>362</v>
      </c>
      <c r="C53" s="1"/>
      <c r="D53" s="1"/>
      <c r="E53" s="1"/>
      <c r="F53" s="1"/>
      <c r="G53" s="1"/>
      <c r="I53" s="7"/>
      <c r="J53" s="1"/>
      <c r="K53" s="1"/>
    </row>
    <row r="54" spans="1:11" ht="12.75">
      <c r="A54" s="2"/>
      <c r="B54" s="1" t="s">
        <v>371</v>
      </c>
      <c r="C54" s="1"/>
      <c r="D54" s="1"/>
      <c r="E54" s="1"/>
      <c r="F54" s="1"/>
      <c r="G54" s="1"/>
      <c r="I54" s="7">
        <v>28498</v>
      </c>
      <c r="J54" s="1"/>
      <c r="K54" s="1"/>
    </row>
    <row r="55" spans="1:11" ht="12.75">
      <c r="A55" s="2"/>
      <c r="B55" s="1" t="s">
        <v>366</v>
      </c>
      <c r="C55" s="1"/>
      <c r="D55" s="1"/>
      <c r="E55" s="1"/>
      <c r="F55" s="1"/>
      <c r="G55" s="1"/>
      <c r="I55" s="7">
        <v>3999</v>
      </c>
      <c r="J55" s="1"/>
      <c r="K55" s="1"/>
    </row>
    <row r="56" spans="1:11" ht="13.5" thickBot="1">
      <c r="A56" s="2"/>
      <c r="B56" s="1" t="s">
        <v>372</v>
      </c>
      <c r="C56" s="1"/>
      <c r="D56" s="1"/>
      <c r="E56" s="1"/>
      <c r="F56" s="1"/>
      <c r="G56" s="1"/>
      <c r="I56" s="77">
        <f>SUM(I54:I55)</f>
        <v>32497</v>
      </c>
      <c r="J56" s="1"/>
      <c r="K56" s="1"/>
    </row>
    <row r="57" spans="1:11" ht="12.75">
      <c r="A57" s="2"/>
      <c r="B57" s="1"/>
      <c r="C57" s="1"/>
      <c r="D57" s="1"/>
      <c r="E57" s="1"/>
      <c r="F57" s="1"/>
      <c r="G57" s="1"/>
      <c r="I57" s="10"/>
      <c r="J57" s="1"/>
      <c r="K57" s="1"/>
    </row>
    <row r="58" spans="1:11" ht="12.75">
      <c r="A58" s="2"/>
      <c r="B58" s="1" t="s">
        <v>312</v>
      </c>
      <c r="C58" s="1"/>
      <c r="D58" s="1"/>
      <c r="E58" s="1"/>
      <c r="F58" s="1"/>
      <c r="G58" s="1"/>
      <c r="I58" s="7"/>
      <c r="J58" s="1"/>
      <c r="K58" s="1"/>
    </row>
    <row r="59" spans="1:11" ht="12.75">
      <c r="A59" s="2"/>
      <c r="B59" s="1" t="s">
        <v>313</v>
      </c>
      <c r="C59" s="1"/>
      <c r="D59" s="1"/>
      <c r="E59" s="1"/>
      <c r="F59" s="1"/>
      <c r="G59" s="1"/>
      <c r="I59" s="7">
        <v>456</v>
      </c>
      <c r="J59" s="1"/>
      <c r="K59" s="1"/>
    </row>
    <row r="60" spans="1:11" ht="12.75">
      <c r="A60" s="2"/>
      <c r="B60" s="1" t="s">
        <v>314</v>
      </c>
      <c r="C60" s="1"/>
      <c r="D60" s="1"/>
      <c r="E60" s="1"/>
      <c r="F60" s="1"/>
      <c r="G60" s="1"/>
      <c r="I60" s="7">
        <v>2758</v>
      </c>
      <c r="J60" s="1"/>
      <c r="K60" s="1"/>
    </row>
    <row r="61" spans="1:11" ht="13.5" thickBot="1">
      <c r="A61" s="2"/>
      <c r="B61" s="1" t="s">
        <v>315</v>
      </c>
      <c r="C61" s="1"/>
      <c r="D61" s="1"/>
      <c r="E61" s="1"/>
      <c r="F61" s="1"/>
      <c r="G61" s="1"/>
      <c r="I61" s="77">
        <f>SUM(I59:I60)</f>
        <v>3214</v>
      </c>
      <c r="J61" s="1"/>
      <c r="K61" s="1"/>
    </row>
    <row r="62" spans="1:11" ht="12.75">
      <c r="A62" s="2"/>
      <c r="B62" s="1"/>
      <c r="C62" s="1"/>
      <c r="D62" s="1"/>
      <c r="E62" s="1"/>
      <c r="F62" s="1"/>
      <c r="G62" s="1"/>
      <c r="I62" s="7"/>
      <c r="J62" s="1"/>
      <c r="K62" s="1"/>
    </row>
    <row r="63" spans="1:11" ht="12.75">
      <c r="A63" s="2"/>
      <c r="B63" s="33" t="s">
        <v>329</v>
      </c>
      <c r="C63" s="1"/>
      <c r="D63" s="1"/>
      <c r="E63" s="1"/>
      <c r="F63" s="1"/>
      <c r="G63" s="1"/>
      <c r="I63" s="1"/>
      <c r="J63" s="1"/>
      <c r="K63" s="1"/>
    </row>
    <row r="64" spans="1:11" ht="12.75">
      <c r="A64" s="2"/>
      <c r="B64" s="1" t="s">
        <v>286</v>
      </c>
      <c r="C64" s="1"/>
      <c r="D64" s="1"/>
      <c r="E64" s="1"/>
      <c r="F64" s="1"/>
      <c r="I64" s="17"/>
      <c r="J64" s="1"/>
      <c r="K64" s="1"/>
    </row>
    <row r="65" spans="1:11" ht="12.75">
      <c r="A65" s="2"/>
      <c r="B65" s="1" t="s">
        <v>302</v>
      </c>
      <c r="C65" s="1"/>
      <c r="D65" s="1"/>
      <c r="E65" s="1"/>
      <c r="F65" s="1"/>
      <c r="I65" s="7">
        <v>-77638</v>
      </c>
      <c r="J65" s="1"/>
      <c r="K65" s="1"/>
    </row>
    <row r="66" spans="1:11" ht="12.75">
      <c r="A66" s="2"/>
      <c r="B66" s="1" t="s">
        <v>284</v>
      </c>
      <c r="C66" s="1"/>
      <c r="D66" s="1"/>
      <c r="E66" s="1"/>
      <c r="F66" s="1"/>
      <c r="I66" s="7">
        <v>8274</v>
      </c>
      <c r="J66" s="1"/>
      <c r="K66" s="1"/>
    </row>
    <row r="67" spans="1:11" ht="12.75">
      <c r="A67" s="2"/>
      <c r="B67" s="1" t="s">
        <v>360</v>
      </c>
      <c r="C67" s="1"/>
      <c r="D67" s="1"/>
      <c r="E67" s="1"/>
      <c r="F67" s="1"/>
      <c r="I67" s="8">
        <v>-474</v>
      </c>
      <c r="J67" s="1"/>
      <c r="K67" s="1"/>
    </row>
    <row r="68" spans="1:11" ht="13.5" thickBot="1">
      <c r="A68" s="2"/>
      <c r="B68" s="1" t="s">
        <v>303</v>
      </c>
      <c r="C68" s="1"/>
      <c r="D68" s="1"/>
      <c r="E68" s="1"/>
      <c r="F68" s="1"/>
      <c r="I68" s="77">
        <f>SUM(I65:I67)</f>
        <v>-69838</v>
      </c>
      <c r="J68" s="1"/>
      <c r="K68" s="1"/>
    </row>
    <row r="69" spans="1:11" ht="12.75">
      <c r="A69" s="2"/>
      <c r="B69" s="1"/>
      <c r="C69" s="1"/>
      <c r="D69" s="1"/>
      <c r="E69" s="1"/>
      <c r="F69" s="1"/>
      <c r="I69" s="7"/>
      <c r="J69" s="1"/>
      <c r="K69" s="1"/>
    </row>
    <row r="70" spans="1:11" ht="12.75">
      <c r="A70" s="2"/>
      <c r="B70" s="1" t="s">
        <v>287</v>
      </c>
      <c r="C70" s="1"/>
      <c r="D70" s="1"/>
      <c r="E70" s="1"/>
      <c r="F70" s="1"/>
      <c r="I70" s="7"/>
      <c r="J70" s="1"/>
      <c r="K70" s="1"/>
    </row>
    <row r="71" spans="1:11" ht="12.75">
      <c r="A71" s="2"/>
      <c r="B71" s="1" t="s">
        <v>304</v>
      </c>
      <c r="C71" s="1"/>
      <c r="D71" s="1"/>
      <c r="E71" s="1"/>
      <c r="F71" s="1"/>
      <c r="I71" s="7">
        <v>12435</v>
      </c>
      <c r="J71" s="1"/>
      <c r="K71" s="1"/>
    </row>
    <row r="72" spans="1:11" ht="12.75">
      <c r="A72" s="2"/>
      <c r="B72" s="1" t="s">
        <v>363</v>
      </c>
      <c r="C72" s="1"/>
      <c r="D72" s="1"/>
      <c r="E72" s="1"/>
      <c r="F72" s="1"/>
      <c r="I72" s="7">
        <v>2720</v>
      </c>
      <c r="J72" s="1"/>
      <c r="K72" s="1"/>
    </row>
    <row r="73" spans="1:11" ht="13.5" thickBot="1">
      <c r="A73" s="2"/>
      <c r="B73" s="1" t="s">
        <v>305</v>
      </c>
      <c r="C73" s="1"/>
      <c r="D73" s="1"/>
      <c r="E73" s="1"/>
      <c r="F73" s="1"/>
      <c r="G73" s="1"/>
      <c r="I73" s="77">
        <f>SUM(I71:I72)</f>
        <v>15155</v>
      </c>
      <c r="J73" s="1"/>
      <c r="K73" s="1"/>
    </row>
    <row r="74" spans="1:11" ht="12.75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2"/>
      <c r="B75" s="1" t="s">
        <v>287</v>
      </c>
      <c r="C75" s="1"/>
      <c r="D75" s="1"/>
      <c r="E75" s="1"/>
      <c r="F75" s="1"/>
      <c r="I75" s="7"/>
      <c r="J75" s="1"/>
      <c r="K75" s="1"/>
    </row>
    <row r="76" spans="1:11" ht="12.75">
      <c r="A76" s="2"/>
      <c r="B76" s="1" t="s">
        <v>367</v>
      </c>
      <c r="C76" s="1"/>
      <c r="D76" s="1"/>
      <c r="E76" s="1"/>
      <c r="F76" s="1"/>
      <c r="I76" s="7">
        <v>14323</v>
      </c>
      <c r="J76" s="1"/>
      <c r="K76" s="1"/>
    </row>
    <row r="77" spans="1:11" ht="12.75">
      <c r="A77" s="2"/>
      <c r="B77" s="1" t="s">
        <v>369</v>
      </c>
      <c r="C77" s="1"/>
      <c r="D77" s="1"/>
      <c r="E77" s="1"/>
      <c r="F77" s="1"/>
      <c r="I77" s="7">
        <v>-43</v>
      </c>
      <c r="J77" s="1"/>
      <c r="K77" s="1"/>
    </row>
    <row r="78" spans="1:11" ht="13.5" thickBot="1">
      <c r="A78" s="2"/>
      <c r="B78" s="1" t="s">
        <v>368</v>
      </c>
      <c r="C78" s="1"/>
      <c r="D78" s="1"/>
      <c r="E78" s="1"/>
      <c r="F78" s="1"/>
      <c r="G78" s="1"/>
      <c r="I78" s="77">
        <f>SUM(I76:I77)</f>
        <v>14280</v>
      </c>
      <c r="J78" s="1"/>
      <c r="K78" s="1"/>
    </row>
    <row r="79" spans="1:11" ht="12.75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2"/>
      <c r="B80" s="1" t="s">
        <v>362</v>
      </c>
      <c r="C80" s="1"/>
      <c r="D80" s="1"/>
      <c r="E80" s="1"/>
      <c r="F80" s="1"/>
      <c r="G80" s="1"/>
      <c r="I80" s="7"/>
      <c r="J80" s="1"/>
      <c r="K80" s="1"/>
    </row>
    <row r="81" spans="1:11" ht="12.75">
      <c r="A81" s="2"/>
      <c r="B81" s="1" t="s">
        <v>373</v>
      </c>
      <c r="C81" s="1"/>
      <c r="D81" s="1"/>
      <c r="E81" s="1"/>
      <c r="F81" s="1"/>
      <c r="G81" s="1"/>
      <c r="I81" s="7">
        <v>17923</v>
      </c>
      <c r="J81" s="1"/>
      <c r="K81" s="1"/>
    </row>
    <row r="82" spans="1:11" ht="12.75">
      <c r="A82" s="2"/>
      <c r="B82" s="1" t="s">
        <v>366</v>
      </c>
      <c r="C82" s="1"/>
      <c r="D82" s="1"/>
      <c r="E82" s="1"/>
      <c r="F82" s="1"/>
      <c r="G82" s="1"/>
      <c r="I82" s="7">
        <v>3151</v>
      </c>
      <c r="J82" s="1"/>
      <c r="K82" s="1"/>
    </row>
    <row r="83" spans="1:11" ht="13.5" thickBot="1">
      <c r="A83" s="2"/>
      <c r="B83" s="1" t="s">
        <v>374</v>
      </c>
      <c r="C83" s="1"/>
      <c r="D83" s="1"/>
      <c r="E83" s="1"/>
      <c r="F83" s="1"/>
      <c r="G83" s="1"/>
      <c r="I83" s="77">
        <f>SUM(I81:I82)</f>
        <v>21074</v>
      </c>
      <c r="J83" s="1"/>
      <c r="K83" s="1"/>
    </row>
    <row r="84" spans="1:11" ht="12.75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2"/>
      <c r="B85" s="1" t="s">
        <v>356</v>
      </c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2"/>
      <c r="B86" s="1" t="s">
        <v>357</v>
      </c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2"/>
      <c r="B87" s="1"/>
      <c r="C87" s="1"/>
      <c r="D87" s="1"/>
      <c r="E87" s="1"/>
      <c r="F87" s="1"/>
      <c r="G87" s="1"/>
      <c r="H87" s="1"/>
      <c r="I87" s="1"/>
      <c r="J87" s="79" t="s">
        <v>349</v>
      </c>
      <c r="K87" s="1"/>
    </row>
    <row r="88" spans="1:11" ht="12.75">
      <c r="A88" s="2"/>
      <c r="B88" s="1" t="s">
        <v>341</v>
      </c>
      <c r="C88" s="1"/>
      <c r="E88" s="1" t="s">
        <v>342</v>
      </c>
      <c r="F88" s="1"/>
      <c r="G88" s="1"/>
      <c r="H88" s="1"/>
      <c r="I88" s="1"/>
      <c r="J88" s="57">
        <v>41275</v>
      </c>
      <c r="K88" s="1"/>
    </row>
    <row r="89" spans="1:11" ht="12.75">
      <c r="A89" s="2"/>
      <c r="B89" s="1" t="s">
        <v>352</v>
      </c>
      <c r="C89" s="1"/>
      <c r="E89" s="1" t="s">
        <v>353</v>
      </c>
      <c r="F89" s="1"/>
      <c r="G89" s="1"/>
      <c r="H89" s="1"/>
      <c r="I89" s="1"/>
      <c r="J89" s="57">
        <v>41275</v>
      </c>
      <c r="K89" s="1"/>
    </row>
    <row r="90" spans="1:11" ht="12.75">
      <c r="A90" s="2"/>
      <c r="B90" s="1" t="s">
        <v>343</v>
      </c>
      <c r="C90" s="1"/>
      <c r="E90" s="1" t="s">
        <v>354</v>
      </c>
      <c r="F90" s="1"/>
      <c r="G90" s="1"/>
      <c r="H90" s="1"/>
      <c r="I90" s="1"/>
      <c r="J90" s="57">
        <v>41275</v>
      </c>
      <c r="K90" s="1"/>
    </row>
    <row r="91" spans="1:11" ht="12.75">
      <c r="A91" s="2"/>
      <c r="B91" s="1" t="s">
        <v>344</v>
      </c>
      <c r="C91" s="1"/>
      <c r="E91" s="1" t="s">
        <v>346</v>
      </c>
      <c r="F91" s="1"/>
      <c r="G91" s="1"/>
      <c r="H91" s="1"/>
      <c r="I91" s="1"/>
      <c r="J91" s="57">
        <v>41275</v>
      </c>
      <c r="K91" s="1"/>
    </row>
    <row r="92" spans="1:11" ht="12.75">
      <c r="A92" s="2"/>
      <c r="B92" s="1" t="s">
        <v>345</v>
      </c>
      <c r="C92" s="1"/>
      <c r="E92" s="1" t="s">
        <v>347</v>
      </c>
      <c r="F92" s="1"/>
      <c r="G92" s="1"/>
      <c r="H92" s="1"/>
      <c r="I92" s="1"/>
      <c r="J92" s="57">
        <v>41275</v>
      </c>
      <c r="K92" s="1"/>
    </row>
    <row r="93" spans="1:11" ht="12.75">
      <c r="A93" s="2"/>
      <c r="B93" s="1" t="s">
        <v>348</v>
      </c>
      <c r="C93" s="1"/>
      <c r="D93" s="1"/>
      <c r="E93" s="1" t="s">
        <v>355</v>
      </c>
      <c r="F93" s="1"/>
      <c r="G93" s="1"/>
      <c r="H93" s="1"/>
      <c r="I93" s="1"/>
      <c r="J93" s="57">
        <v>41275</v>
      </c>
      <c r="K93" s="1"/>
    </row>
    <row r="94" spans="1:11" ht="12.75">
      <c r="A94" s="2"/>
      <c r="B94" s="1" t="s">
        <v>350</v>
      </c>
      <c r="C94" s="1"/>
      <c r="D94" s="1"/>
      <c r="E94" s="1" t="s">
        <v>351</v>
      </c>
      <c r="F94" s="1"/>
      <c r="G94" s="1"/>
      <c r="H94" s="1"/>
      <c r="I94" s="1"/>
      <c r="J94" s="57">
        <v>41640</v>
      </c>
      <c r="K94" s="1"/>
    </row>
    <row r="95" spans="1:11" ht="12.75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2.75">
      <c r="A96" s="2" t="s">
        <v>58</v>
      </c>
      <c r="B96" s="2" t="s">
        <v>159</v>
      </c>
      <c r="C96" s="1"/>
      <c r="D96" s="1"/>
      <c r="E96" s="1"/>
      <c r="F96" s="1"/>
      <c r="G96" s="1"/>
      <c r="H96" s="1"/>
      <c r="I96" s="1"/>
      <c r="J96" s="1"/>
      <c r="K96" s="1"/>
    </row>
    <row r="97" spans="1:11" ht="12.75">
      <c r="A97" s="2"/>
      <c r="B97" s="1" t="s">
        <v>261</v>
      </c>
      <c r="C97" s="1"/>
      <c r="D97" s="1"/>
      <c r="E97" s="1"/>
      <c r="F97" s="1"/>
      <c r="G97" s="1"/>
      <c r="H97" s="1"/>
      <c r="I97" s="1"/>
      <c r="J97" s="1"/>
      <c r="K97" s="1"/>
    </row>
    <row r="98" spans="1:11" ht="12.75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2.75">
      <c r="A99" s="2" t="s">
        <v>59</v>
      </c>
      <c r="B99" s="2" t="s">
        <v>160</v>
      </c>
      <c r="C99" s="1"/>
      <c r="D99" s="1"/>
      <c r="E99" s="1"/>
      <c r="F99" s="1"/>
      <c r="G99" s="1"/>
      <c r="H99" s="1"/>
      <c r="I99" s="1"/>
      <c r="J99" s="1"/>
      <c r="K99" s="1"/>
    </row>
    <row r="100" spans="1:11" ht="12.75">
      <c r="A100" s="2"/>
      <c r="B100" s="1" t="s">
        <v>42</v>
      </c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2.75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2.75">
      <c r="A102" s="2" t="s">
        <v>60</v>
      </c>
      <c r="B102" s="2" t="s">
        <v>52</v>
      </c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2.75">
      <c r="A103" s="2"/>
      <c r="B103" s="1" t="s">
        <v>249</v>
      </c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2.75">
      <c r="A104" s="2"/>
      <c r="B104" s="1" t="s">
        <v>413</v>
      </c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2.75">
      <c r="A105" s="2"/>
      <c r="B105" s="1" t="s">
        <v>414</v>
      </c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2.75">
      <c r="A106" s="2"/>
      <c r="B106" s="1" t="s">
        <v>417</v>
      </c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2.75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2.75">
      <c r="A108" s="2" t="s">
        <v>61</v>
      </c>
      <c r="B108" s="2" t="s">
        <v>51</v>
      </c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2.75">
      <c r="A109" s="2"/>
      <c r="B109" s="1" t="s">
        <v>123</v>
      </c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2.75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2.75">
      <c r="A111" s="2" t="s">
        <v>62</v>
      </c>
      <c r="B111" s="2" t="s">
        <v>30</v>
      </c>
      <c r="D111" s="1"/>
      <c r="E111" s="1"/>
      <c r="F111" s="1"/>
      <c r="G111" s="1"/>
      <c r="H111" s="1"/>
      <c r="I111" s="1"/>
      <c r="J111" s="1"/>
      <c r="K111" s="1"/>
    </row>
    <row r="112" spans="1:11" ht="12.75">
      <c r="A112" s="2"/>
      <c r="B112" s="1" t="s">
        <v>402</v>
      </c>
      <c r="I112" s="1"/>
      <c r="J112" s="1"/>
      <c r="K112" s="1"/>
    </row>
    <row r="113" spans="1:11" ht="12.75">
      <c r="A113" s="2" t="s">
        <v>2</v>
      </c>
      <c r="B113" s="1" t="s">
        <v>403</v>
      </c>
      <c r="I113" s="1"/>
      <c r="J113" s="1"/>
      <c r="K113" s="1"/>
    </row>
    <row r="114" spans="1:11" ht="12.75">
      <c r="A114" s="2"/>
      <c r="B114" s="1" t="s">
        <v>415</v>
      </c>
      <c r="I114" s="1"/>
      <c r="J114" s="1"/>
      <c r="K114" s="1"/>
    </row>
    <row r="115" spans="1:11" ht="12.75">
      <c r="A115" s="2"/>
      <c r="B115" s="1" t="s">
        <v>404</v>
      </c>
      <c r="I115" s="1"/>
      <c r="J115" s="1"/>
      <c r="K115" s="1"/>
    </row>
    <row r="116" spans="1:11" ht="12.75">
      <c r="A116" s="2"/>
      <c r="B116" s="1"/>
      <c r="I116" s="1"/>
      <c r="J116" s="1"/>
      <c r="K116" s="1"/>
    </row>
    <row r="117" spans="1:11" ht="12.75">
      <c r="A117" s="2" t="s">
        <v>63</v>
      </c>
      <c r="B117" s="2" t="s">
        <v>53</v>
      </c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2.75">
      <c r="A118" s="2"/>
      <c r="B118" s="1" t="s">
        <v>54</v>
      </c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2.75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2.75">
      <c r="A120" s="2" t="s">
        <v>64</v>
      </c>
      <c r="B120" s="2" t="s">
        <v>40</v>
      </c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2.75">
      <c r="A121" s="2"/>
      <c r="B121" s="1" t="s">
        <v>405</v>
      </c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.75">
      <c r="A122" s="2"/>
      <c r="B122" s="1"/>
      <c r="C122" s="1"/>
      <c r="D122" s="1"/>
      <c r="G122" s="60"/>
      <c r="H122" s="61" t="s">
        <v>2</v>
      </c>
      <c r="I122" s="17" t="s">
        <v>2</v>
      </c>
      <c r="J122" s="1"/>
      <c r="K122" s="1"/>
    </row>
    <row r="123" spans="1:11" ht="12.75">
      <c r="A123" s="2"/>
      <c r="B123" s="1"/>
      <c r="C123" s="1"/>
      <c r="D123" s="1"/>
      <c r="G123" s="25" t="s">
        <v>406</v>
      </c>
      <c r="K123" s="1"/>
    </row>
    <row r="124" spans="1:7" ht="12.75">
      <c r="A124" s="2"/>
      <c r="C124" s="1"/>
      <c r="D124" s="10"/>
      <c r="G124" s="25" t="s">
        <v>50</v>
      </c>
    </row>
    <row r="125" spans="1:7" ht="12.75">
      <c r="A125" s="2"/>
      <c r="C125" s="1"/>
      <c r="D125" s="10"/>
      <c r="E125" s="10"/>
      <c r="G125" s="48" t="s">
        <v>395</v>
      </c>
    </row>
    <row r="126" spans="1:7" ht="12.75">
      <c r="A126" s="2"/>
      <c r="C126" s="1"/>
      <c r="D126" s="10"/>
      <c r="E126" s="10"/>
      <c r="G126" s="17" t="s">
        <v>5</v>
      </c>
    </row>
    <row r="127" spans="1:5" ht="12.75">
      <c r="A127" s="2"/>
      <c r="B127" s="2" t="s">
        <v>115</v>
      </c>
      <c r="C127" s="1"/>
      <c r="D127" s="1"/>
      <c r="E127" s="1"/>
    </row>
    <row r="128" spans="1:7" ht="12.75">
      <c r="A128" s="2"/>
      <c r="B128" s="1" t="s">
        <v>47</v>
      </c>
      <c r="C128" s="1"/>
      <c r="D128" s="1"/>
      <c r="E128" s="1"/>
      <c r="G128" s="7">
        <v>39868</v>
      </c>
    </row>
    <row r="129" spans="1:7" ht="12.75">
      <c r="A129" s="2"/>
      <c r="B129" s="1" t="s">
        <v>46</v>
      </c>
      <c r="C129" s="1"/>
      <c r="D129" s="1"/>
      <c r="E129" s="1"/>
      <c r="G129" s="7">
        <v>13988</v>
      </c>
    </row>
    <row r="130" spans="1:7" ht="12.75">
      <c r="A130" s="2"/>
      <c r="B130" s="1" t="s">
        <v>48</v>
      </c>
      <c r="C130" s="1"/>
      <c r="D130" s="1"/>
      <c r="E130" s="1"/>
      <c r="G130" s="8">
        <v>180</v>
      </c>
    </row>
    <row r="131" spans="1:7" ht="12.75">
      <c r="A131" s="2"/>
      <c r="B131" s="1" t="s">
        <v>2</v>
      </c>
      <c r="C131" s="1"/>
      <c r="D131" s="1"/>
      <c r="E131" s="1"/>
      <c r="G131" s="10">
        <f>SUM(G128:G130)</f>
        <v>54036</v>
      </c>
    </row>
    <row r="132" spans="1:7" ht="12.75">
      <c r="A132" s="2"/>
      <c r="B132" s="1" t="s">
        <v>49</v>
      </c>
      <c r="C132" s="1"/>
      <c r="D132" s="10"/>
      <c r="E132" s="10"/>
      <c r="G132" s="8">
        <v>-180</v>
      </c>
    </row>
    <row r="133" spans="1:7" ht="12.75">
      <c r="A133" s="2"/>
      <c r="B133" s="1"/>
      <c r="C133" s="1"/>
      <c r="D133" s="10"/>
      <c r="E133" s="10"/>
      <c r="G133" s="10"/>
    </row>
    <row r="134" spans="1:7" ht="13.5" thickBot="1">
      <c r="A134" s="2"/>
      <c r="B134" s="1" t="s">
        <v>165</v>
      </c>
      <c r="C134" s="1"/>
      <c r="D134" s="10"/>
      <c r="E134" s="10"/>
      <c r="G134" s="9">
        <f>+G131+G132</f>
        <v>53856</v>
      </c>
    </row>
    <row r="135" ht="12.75">
      <c r="A135" s="2"/>
    </row>
    <row r="136" spans="1:5" ht="12.75">
      <c r="A136" s="2"/>
      <c r="B136" s="2" t="s">
        <v>116</v>
      </c>
      <c r="C136" s="1"/>
      <c r="D136" s="1"/>
      <c r="E136" s="1"/>
    </row>
    <row r="137" spans="1:7" ht="12.75">
      <c r="A137" s="2"/>
      <c r="B137" s="1" t="s">
        <v>47</v>
      </c>
      <c r="C137" s="1"/>
      <c r="D137" s="1"/>
      <c r="E137" s="1"/>
      <c r="G137" s="7">
        <v>2402</v>
      </c>
    </row>
    <row r="138" spans="1:7" ht="12.75">
      <c r="A138" s="2"/>
      <c r="B138" s="1" t="s">
        <v>46</v>
      </c>
      <c r="C138" s="1"/>
      <c r="D138" s="1"/>
      <c r="E138" s="1"/>
      <c r="G138" s="7">
        <v>325</v>
      </c>
    </row>
    <row r="139" spans="1:7" ht="12.75">
      <c r="A139" s="2"/>
      <c r="B139" s="1" t="s">
        <v>48</v>
      </c>
      <c r="C139" s="1"/>
      <c r="D139" s="1"/>
      <c r="E139" s="1"/>
      <c r="G139" s="8">
        <v>-652</v>
      </c>
    </row>
    <row r="140" spans="1:7" ht="12.75">
      <c r="A140" s="2"/>
      <c r="B140" s="1"/>
      <c r="C140" s="1"/>
      <c r="D140" s="1"/>
      <c r="E140" s="1"/>
      <c r="G140" s="10"/>
    </row>
    <row r="141" spans="1:7" ht="12.75">
      <c r="A141" s="2"/>
      <c r="B141" s="1" t="s">
        <v>164</v>
      </c>
      <c r="C141" s="1"/>
      <c r="D141" s="1"/>
      <c r="E141" s="1"/>
      <c r="G141" s="10">
        <f>SUM(G137:G140)</f>
        <v>2075</v>
      </c>
    </row>
    <row r="142" spans="1:7" ht="12.75">
      <c r="A142" s="2"/>
      <c r="B142" s="1" t="s">
        <v>162</v>
      </c>
      <c r="C142" s="1"/>
      <c r="D142" s="1"/>
      <c r="E142" s="1"/>
      <c r="G142" s="8">
        <v>-1610</v>
      </c>
    </row>
    <row r="143" spans="1:7" ht="12.75">
      <c r="A143" s="2"/>
      <c r="B143" s="1"/>
      <c r="C143" s="1"/>
      <c r="D143" s="1"/>
      <c r="E143" s="1"/>
      <c r="G143" s="10"/>
    </row>
    <row r="144" spans="1:7" ht="12.75">
      <c r="A144" s="2"/>
      <c r="B144" s="1" t="s">
        <v>184</v>
      </c>
      <c r="C144" s="1"/>
      <c r="D144" s="1"/>
      <c r="E144" s="1"/>
      <c r="G144" s="7">
        <f>SUM(G141:G142)</f>
        <v>465</v>
      </c>
    </row>
    <row r="145" spans="1:7" ht="12.75">
      <c r="A145" s="2"/>
      <c r="B145" s="1" t="s">
        <v>148</v>
      </c>
      <c r="C145" s="1"/>
      <c r="D145" s="1"/>
      <c r="E145" s="1"/>
      <c r="G145" s="7">
        <v>-15</v>
      </c>
    </row>
    <row r="146" spans="1:7" ht="12.75">
      <c r="A146" s="2"/>
      <c r="B146" s="1" t="s">
        <v>163</v>
      </c>
      <c r="C146" s="1"/>
      <c r="D146" s="1"/>
      <c r="E146" s="1"/>
      <c r="G146" s="7">
        <v>103</v>
      </c>
    </row>
    <row r="147" spans="1:7" ht="12.75">
      <c r="A147" s="2"/>
      <c r="B147" s="1"/>
      <c r="C147" s="1"/>
      <c r="D147" s="1"/>
      <c r="E147" s="1"/>
      <c r="G147" s="15"/>
    </row>
    <row r="148" spans="1:7" ht="13.5" thickBot="1">
      <c r="A148" s="2"/>
      <c r="B148" s="1" t="s">
        <v>141</v>
      </c>
      <c r="C148" s="1"/>
      <c r="D148" s="1"/>
      <c r="E148" s="1"/>
      <c r="G148" s="43">
        <f>SUM(G144:G146)</f>
        <v>553</v>
      </c>
    </row>
    <row r="149" spans="1:7" ht="12.75">
      <c r="A149" s="2"/>
      <c r="B149" s="1"/>
      <c r="C149" s="1"/>
      <c r="D149" s="1"/>
      <c r="E149" s="1"/>
      <c r="G149" s="10"/>
    </row>
    <row r="150" spans="1:11" ht="12.75">
      <c r="A150" s="2" t="s">
        <v>65</v>
      </c>
      <c r="B150" s="2" t="s">
        <v>55</v>
      </c>
      <c r="C150" s="1"/>
      <c r="D150" s="1"/>
      <c r="E150" s="1"/>
      <c r="F150" s="1"/>
      <c r="G150" s="11"/>
      <c r="H150" s="1"/>
      <c r="I150" s="1"/>
      <c r="J150" s="1"/>
      <c r="K150" s="1"/>
    </row>
    <row r="151" spans="1:11" ht="12.75">
      <c r="A151" s="2"/>
      <c r="B151" s="1" t="s">
        <v>330</v>
      </c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2.75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2.75">
      <c r="A153" s="2" t="s">
        <v>66</v>
      </c>
      <c r="B153" s="2" t="s">
        <v>161</v>
      </c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2.75">
      <c r="A154" s="2"/>
      <c r="B154" s="29" t="s">
        <v>418</v>
      </c>
      <c r="C154" s="29"/>
      <c r="D154" s="29"/>
      <c r="E154" s="29"/>
      <c r="F154" s="29"/>
      <c r="G154" s="29"/>
      <c r="H154" s="29"/>
      <c r="I154" s="29"/>
      <c r="J154" s="29"/>
      <c r="K154" s="1"/>
    </row>
    <row r="155" spans="1:11" ht="12.75">
      <c r="A155" s="2"/>
      <c r="B155" s="29" t="s">
        <v>419</v>
      </c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2.75">
      <c r="A156" s="2"/>
      <c r="D156" s="1"/>
      <c r="E156" s="1"/>
      <c r="F156" s="1"/>
      <c r="G156" s="1"/>
      <c r="H156" s="1"/>
      <c r="I156" s="1"/>
      <c r="J156" s="1"/>
      <c r="K156" s="1"/>
    </row>
    <row r="157" spans="1:11" ht="12.75">
      <c r="A157" s="2" t="s">
        <v>67</v>
      </c>
      <c r="B157" s="2" t="s">
        <v>36</v>
      </c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2.75">
      <c r="A158" s="1"/>
      <c r="B158" s="1" t="s">
        <v>131</v>
      </c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2.75">
      <c r="A160" s="2" t="s">
        <v>68</v>
      </c>
      <c r="B160" s="2" t="s">
        <v>125</v>
      </c>
      <c r="C160" s="2"/>
      <c r="D160" s="2"/>
      <c r="E160" s="1"/>
      <c r="F160" s="1"/>
      <c r="G160" s="1"/>
      <c r="H160" s="1"/>
      <c r="I160" s="1"/>
      <c r="J160" s="1"/>
      <c r="K160" s="1"/>
    </row>
    <row r="161" spans="1:11" ht="12.75">
      <c r="A161" s="1"/>
      <c r="B161" s="1" t="s">
        <v>407</v>
      </c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2.75">
      <c r="A162" s="1"/>
      <c r="B162" s="1" t="s">
        <v>129</v>
      </c>
      <c r="C162" s="1"/>
      <c r="D162" s="1"/>
      <c r="E162" s="1"/>
      <c r="F162" s="1"/>
      <c r="G162" s="1"/>
      <c r="H162" s="1"/>
      <c r="I162" s="1"/>
      <c r="J162" s="1"/>
      <c r="K162" s="1"/>
    </row>
    <row r="163" spans="1:10" ht="12.75">
      <c r="A163" s="1"/>
      <c r="B163" s="1"/>
      <c r="C163" s="1"/>
      <c r="D163" s="1"/>
      <c r="E163" s="1"/>
      <c r="G163" s="25" t="s">
        <v>392</v>
      </c>
      <c r="I163" s="25" t="s">
        <v>408</v>
      </c>
      <c r="J163" s="61"/>
    </row>
    <row r="164" spans="1:10" ht="12.75">
      <c r="A164" s="1"/>
      <c r="B164" s="1"/>
      <c r="C164" s="1"/>
      <c r="D164" s="1"/>
      <c r="E164" s="1"/>
      <c r="G164" s="48" t="s">
        <v>395</v>
      </c>
      <c r="I164" s="48" t="s">
        <v>395</v>
      </c>
      <c r="J164" s="48"/>
    </row>
    <row r="165" spans="1:10" ht="12.75">
      <c r="A165" s="1"/>
      <c r="B165" s="1"/>
      <c r="C165" s="1"/>
      <c r="D165" s="1"/>
      <c r="E165" s="1"/>
      <c r="G165" s="17" t="s">
        <v>5</v>
      </c>
      <c r="I165" s="17" t="s">
        <v>5</v>
      </c>
      <c r="J165" s="17"/>
    </row>
    <row r="166" spans="1:10" ht="12.75">
      <c r="A166" s="1"/>
      <c r="B166" s="1" t="s">
        <v>132</v>
      </c>
      <c r="C166" s="1"/>
      <c r="D166" s="1"/>
      <c r="E166" s="1"/>
      <c r="G166" s="17"/>
      <c r="I166" s="17"/>
      <c r="J166" s="1"/>
    </row>
    <row r="167" spans="1:10" ht="12.75">
      <c r="A167" s="1"/>
      <c r="B167" s="1" t="s">
        <v>126</v>
      </c>
      <c r="C167" s="1"/>
      <c r="D167" s="1"/>
      <c r="E167" s="1"/>
      <c r="G167" s="62">
        <v>1250</v>
      </c>
      <c r="I167" s="62">
        <v>4037</v>
      </c>
      <c r="J167" s="7"/>
    </row>
    <row r="168" spans="1:10" ht="12.75">
      <c r="A168" s="1"/>
      <c r="B168" s="1"/>
      <c r="C168" s="1"/>
      <c r="D168" s="1"/>
      <c r="E168" s="1"/>
      <c r="G168" s="62"/>
      <c r="I168" s="62"/>
      <c r="J168" s="1"/>
    </row>
    <row r="169" spans="1:10" ht="12.75">
      <c r="A169" s="1"/>
      <c r="B169" s="1" t="s">
        <v>133</v>
      </c>
      <c r="C169" s="1"/>
      <c r="D169" s="1"/>
      <c r="E169" s="1"/>
      <c r="G169" s="62"/>
      <c r="I169" s="62"/>
      <c r="J169" s="1"/>
    </row>
    <row r="170" spans="1:10" ht="12.75">
      <c r="A170" s="1"/>
      <c r="B170" s="1" t="s">
        <v>126</v>
      </c>
      <c r="C170" s="1"/>
      <c r="D170" s="1"/>
      <c r="E170" s="1"/>
      <c r="G170" s="62">
        <v>1675</v>
      </c>
      <c r="I170" s="62">
        <v>5614</v>
      </c>
      <c r="J170" s="7"/>
    </row>
    <row r="171" spans="1:10" ht="12.75">
      <c r="A171" s="1" t="s">
        <v>2</v>
      </c>
      <c r="B171" s="1"/>
      <c r="C171" s="1"/>
      <c r="D171" s="1"/>
      <c r="E171" s="1"/>
      <c r="G171" s="7"/>
      <c r="I171" s="7"/>
      <c r="J171" s="1"/>
    </row>
    <row r="172" spans="1:10" ht="12.75">
      <c r="A172" s="1"/>
      <c r="B172" s="1" t="s">
        <v>140</v>
      </c>
      <c r="C172" s="1"/>
      <c r="D172" s="1"/>
      <c r="E172" s="1"/>
      <c r="G172" s="7"/>
      <c r="I172" s="7"/>
      <c r="J172" s="1"/>
    </row>
    <row r="173" spans="1:10" ht="12.75">
      <c r="A173" s="1"/>
      <c r="B173" s="1" t="s">
        <v>134</v>
      </c>
      <c r="C173" s="1"/>
      <c r="D173" s="1"/>
      <c r="E173" s="1"/>
      <c r="G173" s="7">
        <v>25</v>
      </c>
      <c r="I173" s="7">
        <v>72</v>
      </c>
      <c r="J173" s="1"/>
    </row>
    <row r="174" spans="1:10" ht="12.75">
      <c r="A174" s="1"/>
      <c r="B174" s="1"/>
      <c r="C174" s="1"/>
      <c r="D174" s="1"/>
      <c r="E174" s="1"/>
      <c r="G174" s="7"/>
      <c r="I174" s="7"/>
      <c r="J174" s="1"/>
    </row>
    <row r="175" spans="1:10" ht="12.75">
      <c r="A175" s="1"/>
      <c r="B175" s="1" t="s">
        <v>127</v>
      </c>
      <c r="C175" s="1"/>
      <c r="D175" s="1"/>
      <c r="E175" s="1"/>
      <c r="G175" s="7"/>
      <c r="I175" s="7"/>
      <c r="J175" s="1"/>
    </row>
    <row r="176" spans="1:10" ht="12.75">
      <c r="A176" s="1"/>
      <c r="B176" s="1" t="s">
        <v>126</v>
      </c>
      <c r="C176" s="1"/>
      <c r="D176" s="1"/>
      <c r="E176" s="1"/>
      <c r="G176" s="7">
        <v>30</v>
      </c>
      <c r="I176" s="7">
        <v>90</v>
      </c>
      <c r="J176" s="1"/>
    </row>
    <row r="177" spans="1:10" ht="12.75">
      <c r="A177" s="1"/>
      <c r="B177" s="1"/>
      <c r="C177" s="1"/>
      <c r="D177" s="1"/>
      <c r="E177" s="1"/>
      <c r="G177" s="7"/>
      <c r="I177" s="7"/>
      <c r="J177" s="1"/>
    </row>
    <row r="178" spans="1:10" ht="12.75">
      <c r="A178" s="1"/>
      <c r="B178" s="1" t="s">
        <v>128</v>
      </c>
      <c r="C178" s="1"/>
      <c r="D178" s="1"/>
      <c r="E178" s="1"/>
      <c r="G178" s="7"/>
      <c r="I178" s="7"/>
      <c r="J178" s="1"/>
    </row>
    <row r="179" spans="1:10" ht="12.75">
      <c r="A179" s="1"/>
      <c r="B179" s="1" t="s">
        <v>126</v>
      </c>
      <c r="C179" s="1"/>
      <c r="D179" s="1"/>
      <c r="E179" s="1"/>
      <c r="G179" s="7">
        <v>24</v>
      </c>
      <c r="I179" s="7">
        <v>72</v>
      </c>
      <c r="J179" s="1"/>
    </row>
    <row r="180" spans="1:10" ht="12.75">
      <c r="A180" s="1"/>
      <c r="B180" s="1"/>
      <c r="C180" s="1"/>
      <c r="D180" s="1"/>
      <c r="E180" s="1"/>
      <c r="G180" s="7"/>
      <c r="I180" s="7"/>
      <c r="J180" s="1"/>
    </row>
    <row r="181" spans="1:10" ht="12.75">
      <c r="A181" s="1"/>
      <c r="B181" s="1" t="s">
        <v>182</v>
      </c>
      <c r="C181" s="1"/>
      <c r="D181" s="1"/>
      <c r="E181" s="1"/>
      <c r="G181" s="7"/>
      <c r="I181" s="7"/>
      <c r="J181" s="1"/>
    </row>
    <row r="182" spans="1:10" ht="12.75">
      <c r="A182" s="1"/>
      <c r="B182" s="1" t="s">
        <v>183</v>
      </c>
      <c r="C182" s="1"/>
      <c r="D182" s="1"/>
      <c r="E182" s="1"/>
      <c r="G182" s="7">
        <v>87</v>
      </c>
      <c r="I182" s="7">
        <v>255</v>
      </c>
      <c r="J182" s="1"/>
    </row>
    <row r="183" spans="1:11" ht="12.75">
      <c r="A183" s="1"/>
      <c r="B183" s="1"/>
      <c r="C183" s="1"/>
      <c r="D183" s="1"/>
      <c r="E183" s="1"/>
      <c r="G183" s="7"/>
      <c r="H183" s="7"/>
      <c r="J183" s="7"/>
      <c r="K183" s="1"/>
    </row>
    <row r="184" spans="1:11" ht="12.75">
      <c r="A184" s="1"/>
      <c r="B184" s="1" t="s">
        <v>188</v>
      </c>
      <c r="C184" s="1"/>
      <c r="D184" s="1"/>
      <c r="E184" s="1"/>
      <c r="F184" s="7"/>
      <c r="G184" s="1"/>
      <c r="H184" s="1"/>
      <c r="I184" s="7"/>
      <c r="J184" s="7"/>
      <c r="K184" s="1"/>
    </row>
    <row r="185" spans="1:11" ht="12.75">
      <c r="A185" s="1"/>
      <c r="B185" s="1" t="s">
        <v>187</v>
      </c>
      <c r="C185" s="1"/>
      <c r="D185" s="1"/>
      <c r="E185" s="1"/>
      <c r="F185" s="7"/>
      <c r="G185" s="1"/>
      <c r="H185" s="1"/>
      <c r="I185" s="7"/>
      <c r="J185" s="7"/>
      <c r="K185" s="1"/>
    </row>
    <row r="186" spans="1:11" ht="12.75">
      <c r="A186" s="1"/>
      <c r="B186" s="1"/>
      <c r="C186" s="1"/>
      <c r="D186" s="1"/>
      <c r="E186" s="1"/>
      <c r="F186" s="7"/>
      <c r="G186" s="1"/>
      <c r="H186" s="1"/>
      <c r="I186" s="7"/>
      <c r="J186" s="7"/>
      <c r="K186" s="1"/>
    </row>
    <row r="187" spans="1:11" ht="12.75">
      <c r="A187" s="2" t="s">
        <v>225</v>
      </c>
      <c r="B187" s="2" t="s">
        <v>226</v>
      </c>
      <c r="C187" s="1"/>
      <c r="D187" s="1"/>
      <c r="E187" s="1"/>
      <c r="F187" s="7"/>
      <c r="G187" s="1"/>
      <c r="H187" s="1"/>
      <c r="I187" s="7"/>
      <c r="J187" s="7"/>
      <c r="K187" s="1"/>
    </row>
    <row r="188" spans="1:11" ht="12.75">
      <c r="A188" s="1"/>
      <c r="B188" s="1" t="s">
        <v>230</v>
      </c>
      <c r="C188" s="1"/>
      <c r="D188" s="1"/>
      <c r="E188" s="1"/>
      <c r="F188" s="7"/>
      <c r="G188" s="1"/>
      <c r="H188" s="1"/>
      <c r="I188" s="7"/>
      <c r="J188" s="7"/>
      <c r="K188" s="1"/>
    </row>
    <row r="189" spans="1:11" ht="12.75">
      <c r="A189" s="1"/>
      <c r="B189" s="1"/>
      <c r="C189" s="1"/>
      <c r="D189" s="1"/>
      <c r="E189" s="1"/>
      <c r="F189" s="7"/>
      <c r="G189" s="17" t="s">
        <v>228</v>
      </c>
      <c r="H189" s="17"/>
      <c r="I189" s="7"/>
      <c r="J189" s="7"/>
      <c r="K189" s="1"/>
    </row>
    <row r="190" spans="1:11" ht="12.75">
      <c r="A190" s="1"/>
      <c r="B190" s="1"/>
      <c r="C190" s="1"/>
      <c r="D190" s="1"/>
      <c r="E190" s="1"/>
      <c r="F190" s="7"/>
      <c r="G190" s="57">
        <v>41274</v>
      </c>
      <c r="H190" s="68"/>
      <c r="I190" s="7"/>
      <c r="J190" s="7"/>
      <c r="K190" s="1"/>
    </row>
    <row r="191" spans="1:11" ht="12.75">
      <c r="A191" s="1"/>
      <c r="B191" s="1"/>
      <c r="C191" s="1"/>
      <c r="D191" s="1"/>
      <c r="E191" s="1"/>
      <c r="F191" s="7"/>
      <c r="G191" s="57" t="s">
        <v>5</v>
      </c>
      <c r="H191" s="57"/>
      <c r="I191" s="7"/>
      <c r="J191" s="7"/>
      <c r="K191" s="1"/>
    </row>
    <row r="192" spans="1:11" ht="12.75">
      <c r="A192" s="1"/>
      <c r="B192" s="1" t="s">
        <v>229</v>
      </c>
      <c r="C192" s="1"/>
      <c r="D192" s="1"/>
      <c r="E192" s="1"/>
      <c r="F192" s="7"/>
      <c r="G192" s="1"/>
      <c r="H192" s="1"/>
      <c r="I192" s="7"/>
      <c r="J192" s="7"/>
      <c r="K192" s="1"/>
    </row>
    <row r="193" spans="1:11" ht="12.75">
      <c r="A193" s="1"/>
      <c r="B193" s="1" t="s">
        <v>227</v>
      </c>
      <c r="C193" s="1"/>
      <c r="D193" s="1"/>
      <c r="E193" s="1"/>
      <c r="F193" s="7"/>
      <c r="G193" s="8">
        <v>39</v>
      </c>
      <c r="H193" s="1"/>
      <c r="I193" s="7"/>
      <c r="J193" s="7"/>
      <c r="K193" s="1"/>
    </row>
    <row r="194" spans="1:11" ht="12.75">
      <c r="A194" s="1"/>
      <c r="B194" s="1"/>
      <c r="C194" s="1"/>
      <c r="D194" s="1"/>
      <c r="E194" s="1"/>
      <c r="F194" s="7"/>
      <c r="G194" s="1"/>
      <c r="H194" s="1"/>
      <c r="I194" s="7"/>
      <c r="J194" s="7"/>
      <c r="K194" s="1"/>
    </row>
    <row r="195" spans="1:11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2.75">
      <c r="A196" s="2" t="s">
        <v>69</v>
      </c>
      <c r="B196" s="2" t="s">
        <v>93</v>
      </c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2.75">
      <c r="A197" s="1"/>
      <c r="B197" s="2" t="s">
        <v>92</v>
      </c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2.75">
      <c r="A199" s="2" t="s">
        <v>70</v>
      </c>
      <c r="B199" s="2" t="s">
        <v>25</v>
      </c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2.75">
      <c r="A200" s="2"/>
      <c r="B200" s="2"/>
      <c r="C200" s="1"/>
      <c r="D200" s="1"/>
      <c r="E200" s="1"/>
      <c r="F200" s="1"/>
      <c r="G200" s="61" t="s">
        <v>4</v>
      </c>
      <c r="J200" s="1"/>
      <c r="K200" s="1"/>
    </row>
    <row r="201" spans="1:11" ht="12.75">
      <c r="A201" s="2"/>
      <c r="B201" s="2"/>
      <c r="C201" s="1"/>
      <c r="D201" s="1"/>
      <c r="E201" s="1"/>
      <c r="F201" s="1"/>
      <c r="G201" s="61" t="s">
        <v>237</v>
      </c>
      <c r="J201" s="1"/>
      <c r="K201" s="1"/>
    </row>
    <row r="202" spans="1:11" ht="12.75">
      <c r="A202" s="2"/>
      <c r="C202" s="1"/>
      <c r="D202" s="1"/>
      <c r="E202" s="1"/>
      <c r="G202" s="70" t="s">
        <v>395</v>
      </c>
      <c r="J202" s="1"/>
      <c r="K202" s="1"/>
    </row>
    <row r="203" spans="1:11" ht="12.75">
      <c r="A203" s="2"/>
      <c r="C203" s="1"/>
      <c r="D203" s="1"/>
      <c r="E203" s="1"/>
      <c r="G203" s="17" t="s">
        <v>5</v>
      </c>
      <c r="J203" s="1"/>
      <c r="K203" s="1"/>
    </row>
    <row r="204" spans="1:11" ht="12.75">
      <c r="A204" s="2"/>
      <c r="B204" s="1" t="s">
        <v>87</v>
      </c>
      <c r="C204" s="1"/>
      <c r="D204" s="1"/>
      <c r="E204" s="1"/>
      <c r="G204" s="7">
        <v>109</v>
      </c>
      <c r="J204" s="1"/>
      <c r="K204" s="1"/>
    </row>
    <row r="205" spans="1:11" ht="12.75">
      <c r="A205" s="2"/>
      <c r="B205" s="1" t="s">
        <v>186</v>
      </c>
      <c r="C205" s="1"/>
      <c r="D205" s="1"/>
      <c r="E205" s="1"/>
      <c r="G205" s="7">
        <v>-31</v>
      </c>
      <c r="J205" s="1"/>
      <c r="K205" s="1"/>
    </row>
    <row r="206" spans="1:11" ht="12.75">
      <c r="A206" s="2"/>
      <c r="B206" s="1" t="s">
        <v>86</v>
      </c>
      <c r="C206" s="1"/>
      <c r="D206" s="1"/>
      <c r="E206" s="1"/>
      <c r="G206" s="7">
        <v>-63</v>
      </c>
      <c r="J206" s="1"/>
      <c r="K206" s="1"/>
    </row>
    <row r="207" spans="1:11" ht="12.75">
      <c r="A207" s="2"/>
      <c r="B207" s="2"/>
      <c r="C207" s="1"/>
      <c r="D207" s="1"/>
      <c r="E207" s="1"/>
      <c r="G207" s="15"/>
      <c r="J207" s="1"/>
      <c r="K207" s="1"/>
    </row>
    <row r="208" spans="1:11" ht="12.75">
      <c r="A208" s="2"/>
      <c r="B208" s="1" t="s">
        <v>181</v>
      </c>
      <c r="C208" s="1"/>
      <c r="D208" s="1"/>
      <c r="E208" s="1"/>
      <c r="G208" s="8">
        <f>SUM(G204:G206)</f>
        <v>15</v>
      </c>
      <c r="J208" s="1"/>
      <c r="K208" s="1"/>
    </row>
    <row r="209" spans="1:11" ht="12.75">
      <c r="A209" s="2"/>
      <c r="B209" s="2"/>
      <c r="C209" s="1"/>
      <c r="D209" s="1"/>
      <c r="E209" s="1"/>
      <c r="F209" s="10"/>
      <c r="G209" s="10"/>
      <c r="H209" s="1"/>
      <c r="I209" s="1"/>
      <c r="J209" s="1"/>
      <c r="K209" s="1"/>
    </row>
    <row r="210" spans="1:11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2.75">
      <c r="A211" s="2" t="s">
        <v>71</v>
      </c>
      <c r="B211" s="2" t="s">
        <v>26</v>
      </c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2.75">
      <c r="A212" s="1"/>
      <c r="B212" s="1" t="s">
        <v>383</v>
      </c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2.75">
      <c r="A213" s="1"/>
      <c r="B213" s="1" t="s">
        <v>384</v>
      </c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2.75">
      <c r="A214" s="1"/>
      <c r="B214" s="1" t="s">
        <v>420</v>
      </c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2.75">
      <c r="A215" s="1"/>
      <c r="B215" s="1" t="s">
        <v>2</v>
      </c>
      <c r="C215" s="1"/>
      <c r="D215" s="1" t="s">
        <v>2</v>
      </c>
      <c r="E215" s="1"/>
      <c r="F215" s="1"/>
      <c r="G215" s="1"/>
      <c r="H215" s="1"/>
      <c r="I215" s="1"/>
      <c r="J215" s="1"/>
      <c r="K215" s="1"/>
    </row>
    <row r="216" spans="1:11" ht="12.75">
      <c r="A216" s="2" t="s">
        <v>72</v>
      </c>
      <c r="B216" s="2" t="s">
        <v>27</v>
      </c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2.75">
      <c r="A217" s="2"/>
      <c r="B217" s="1" t="s">
        <v>28</v>
      </c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2.75">
      <c r="A218" s="2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2.75">
      <c r="A219" s="2" t="s">
        <v>73</v>
      </c>
      <c r="B219" s="2" t="s">
        <v>29</v>
      </c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2.75">
      <c r="A220" s="2"/>
      <c r="B220" s="1" t="s">
        <v>332</v>
      </c>
      <c r="D220" s="1"/>
      <c r="E220" s="1"/>
      <c r="F220" s="1"/>
      <c r="G220" s="1"/>
      <c r="H220" s="1"/>
      <c r="I220" s="1"/>
      <c r="J220" s="1"/>
      <c r="K220" s="1"/>
    </row>
    <row r="221" spans="1:11" ht="12.75">
      <c r="A221" s="2"/>
      <c r="B221" s="1" t="s">
        <v>335</v>
      </c>
      <c r="D221" s="1"/>
      <c r="E221" s="1"/>
      <c r="F221" s="1"/>
      <c r="G221" s="1"/>
      <c r="H221" s="1"/>
      <c r="I221" s="1"/>
      <c r="J221" s="1"/>
      <c r="K221" s="1"/>
    </row>
    <row r="222" spans="1:11" ht="12.75">
      <c r="A222" s="2"/>
      <c r="B222" s="1" t="s">
        <v>334</v>
      </c>
      <c r="D222" s="1"/>
      <c r="E222" s="1"/>
      <c r="F222" s="1"/>
      <c r="G222" s="1"/>
      <c r="H222" s="1"/>
      <c r="I222" s="1"/>
      <c r="J222" s="1"/>
      <c r="K222" s="1"/>
    </row>
    <row r="223" spans="1:11" ht="12.75">
      <c r="A223" s="2"/>
      <c r="B223" s="1" t="s">
        <v>440</v>
      </c>
      <c r="D223" s="1"/>
      <c r="E223" s="1"/>
      <c r="F223" s="1"/>
      <c r="G223" s="1"/>
      <c r="H223" s="1"/>
      <c r="I223" s="1"/>
      <c r="J223" s="1"/>
      <c r="K223" s="1"/>
    </row>
    <row r="224" spans="1:11" ht="12.75">
      <c r="A224" s="2"/>
      <c r="K224" s="1"/>
    </row>
    <row r="225" spans="1:11" ht="12.75">
      <c r="A225" s="2"/>
      <c r="B225" s="1" t="s">
        <v>376</v>
      </c>
      <c r="D225" s="1"/>
      <c r="E225" s="1"/>
      <c r="F225" s="1"/>
      <c r="G225" s="1"/>
      <c r="H225" s="1"/>
      <c r="I225" s="1"/>
      <c r="J225" s="1"/>
      <c r="K225" s="1"/>
    </row>
    <row r="226" spans="1:11" ht="12.75">
      <c r="A226" s="2"/>
      <c r="B226" s="1" t="s">
        <v>423</v>
      </c>
      <c r="D226" s="1"/>
      <c r="E226" s="1"/>
      <c r="F226" s="1"/>
      <c r="G226" s="1"/>
      <c r="H226" s="1"/>
      <c r="I226" s="1"/>
      <c r="J226" s="1"/>
      <c r="K226" s="1"/>
    </row>
    <row r="227" spans="1:11" ht="12.75">
      <c r="A227" s="2"/>
      <c r="K227" s="1"/>
    </row>
    <row r="228" spans="1:11" ht="12.75">
      <c r="A228" s="2"/>
      <c r="B228" s="1" t="s">
        <v>377</v>
      </c>
      <c r="K228" s="1"/>
    </row>
    <row r="229" spans="1:11" ht="12.75">
      <c r="A229" s="2"/>
      <c r="B229" s="1" t="s">
        <v>421</v>
      </c>
      <c r="K229" s="1"/>
    </row>
    <row r="230" spans="1:11" ht="12.75">
      <c r="A230" s="2"/>
      <c r="B230" s="1"/>
      <c r="K230" s="1"/>
    </row>
    <row r="231" spans="1:11" ht="12.75">
      <c r="A231" s="2"/>
      <c r="B231" s="1" t="s">
        <v>389</v>
      </c>
      <c r="K231" s="1"/>
    </row>
    <row r="232" spans="1:11" ht="12.75">
      <c r="A232" s="2"/>
      <c r="B232" s="1" t="s">
        <v>422</v>
      </c>
      <c r="K232" s="1"/>
    </row>
    <row r="233" spans="1:11" ht="12.75">
      <c r="A233" s="2"/>
      <c r="B233" s="1"/>
      <c r="K233" s="1"/>
    </row>
    <row r="234" spans="1:11" ht="12.75">
      <c r="A234" s="2" t="s">
        <v>74</v>
      </c>
      <c r="B234" s="2" t="s">
        <v>31</v>
      </c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2.75">
      <c r="A235" s="2"/>
      <c r="B235" s="1" t="s">
        <v>168</v>
      </c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2.75">
      <c r="A236" s="2"/>
      <c r="B236" s="1"/>
      <c r="C236" s="1"/>
      <c r="G236" s="57">
        <v>41274</v>
      </c>
      <c r="H236" s="57">
        <v>40999</v>
      </c>
      <c r="J236" s="1"/>
      <c r="K236" s="1"/>
    </row>
    <row r="237" spans="1:11" ht="12.75">
      <c r="A237" s="2"/>
      <c r="E237" s="17"/>
      <c r="G237" s="17" t="s">
        <v>5</v>
      </c>
      <c r="H237" s="17" t="s">
        <v>5</v>
      </c>
      <c r="J237" s="1"/>
      <c r="K237" s="1"/>
    </row>
    <row r="238" spans="1:11" ht="12.75">
      <c r="A238" s="2"/>
      <c r="B238" s="20" t="s">
        <v>166</v>
      </c>
      <c r="C238" s="20"/>
      <c r="D238" s="21"/>
      <c r="E238" s="17"/>
      <c r="G238" s="17"/>
      <c r="H238" s="17"/>
      <c r="J238" s="1"/>
      <c r="K238" s="1"/>
    </row>
    <row r="239" spans="1:11" ht="12.75">
      <c r="A239" s="2"/>
      <c r="B239" s="1" t="s">
        <v>32</v>
      </c>
      <c r="C239" s="1"/>
      <c r="D239" s="17"/>
      <c r="E239" s="17"/>
      <c r="G239" s="22">
        <v>0</v>
      </c>
      <c r="H239" s="22">
        <v>53</v>
      </c>
      <c r="J239" s="1"/>
      <c r="K239" s="1"/>
    </row>
    <row r="240" spans="1:11" ht="12.75">
      <c r="A240" s="2"/>
      <c r="B240" s="1" t="s">
        <v>33</v>
      </c>
      <c r="C240" s="1"/>
      <c r="D240" s="17"/>
      <c r="E240" s="17"/>
      <c r="G240" s="22">
        <v>1682</v>
      </c>
      <c r="H240" s="22">
        <v>914</v>
      </c>
      <c r="J240" s="1"/>
      <c r="K240" s="1"/>
    </row>
    <row r="241" spans="1:11" ht="12.75">
      <c r="A241" s="2"/>
      <c r="B241" s="1" t="s">
        <v>34</v>
      </c>
      <c r="C241" s="1"/>
      <c r="D241" s="17"/>
      <c r="E241" s="17"/>
      <c r="G241" s="23">
        <v>289</v>
      </c>
      <c r="H241" s="23">
        <v>147</v>
      </c>
      <c r="J241" s="1"/>
      <c r="K241" s="1"/>
    </row>
    <row r="242" spans="1:11" ht="12.75">
      <c r="A242" s="2"/>
      <c r="B242" s="1" t="s">
        <v>2</v>
      </c>
      <c r="C242" s="1"/>
      <c r="D242" s="17"/>
      <c r="E242" s="17"/>
      <c r="G242" s="23">
        <f>SUM(G239:G241)</f>
        <v>1971</v>
      </c>
      <c r="H242" s="23">
        <f>SUM(H239:H241)</f>
        <v>1114</v>
      </c>
      <c r="J242" s="1"/>
      <c r="K242" s="1"/>
    </row>
    <row r="243" spans="1:11" ht="12.75">
      <c r="A243" s="2"/>
      <c r="B243" s="1"/>
      <c r="C243" s="1"/>
      <c r="D243" s="17"/>
      <c r="E243" s="17"/>
      <c r="G243" s="24" t="s">
        <v>2</v>
      </c>
      <c r="H243" s="24" t="s">
        <v>2</v>
      </c>
      <c r="J243" s="1"/>
      <c r="K243" s="1"/>
    </row>
    <row r="244" spans="1:11" ht="12.75">
      <c r="A244" s="33"/>
      <c r="B244" s="20" t="s">
        <v>167</v>
      </c>
      <c r="C244" s="20"/>
      <c r="D244" s="21"/>
      <c r="E244" s="17"/>
      <c r="G244" s="24"/>
      <c r="H244" s="24"/>
      <c r="J244" s="1"/>
      <c r="K244" s="1"/>
    </row>
    <row r="245" spans="1:11" ht="13.5" thickBot="1">
      <c r="A245" s="33"/>
      <c r="B245" s="1" t="s">
        <v>35</v>
      </c>
      <c r="C245" s="1"/>
      <c r="D245" s="17"/>
      <c r="E245" s="17"/>
      <c r="G245" s="26">
        <v>964</v>
      </c>
      <c r="H245" s="26">
        <v>272</v>
      </c>
      <c r="J245" s="1"/>
      <c r="K245" s="1"/>
    </row>
    <row r="246" spans="1:11" ht="12.75">
      <c r="A246" s="2"/>
      <c r="B246" s="1"/>
      <c r="C246" s="1"/>
      <c r="F246" s="10"/>
      <c r="G246" s="1"/>
      <c r="H246" s="1"/>
      <c r="I246" s="1"/>
      <c r="J246" s="1"/>
      <c r="K246" s="1"/>
    </row>
    <row r="247" spans="1:11" ht="12.75">
      <c r="A247" s="2"/>
      <c r="B247" s="1"/>
      <c r="C247" s="1"/>
      <c r="F247" s="10"/>
      <c r="G247" s="1"/>
      <c r="H247" s="1"/>
      <c r="I247" s="1"/>
      <c r="J247" s="1"/>
      <c r="K247" s="1"/>
    </row>
    <row r="248" spans="1:11" ht="12.75">
      <c r="A248" s="2" t="s">
        <v>75</v>
      </c>
      <c r="B248" s="2" t="s">
        <v>37</v>
      </c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2.75">
      <c r="A249" s="2"/>
      <c r="B249" s="1" t="s">
        <v>38</v>
      </c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2.75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2.75">
      <c r="A251" s="2" t="s">
        <v>76</v>
      </c>
      <c r="B251" s="2" t="s">
        <v>39</v>
      </c>
      <c r="C251" s="1"/>
      <c r="D251" s="34"/>
      <c r="E251" s="1"/>
      <c r="F251" s="1"/>
      <c r="G251" s="1"/>
      <c r="H251" s="1"/>
      <c r="I251" s="1"/>
      <c r="J251" s="1"/>
      <c r="K251" s="1"/>
    </row>
    <row r="252" spans="1:11" ht="12.75">
      <c r="A252" s="2"/>
      <c r="B252" s="27" t="s">
        <v>424</v>
      </c>
      <c r="C252" s="1"/>
      <c r="D252" s="1"/>
      <c r="E252" s="29"/>
      <c r="F252" s="1"/>
      <c r="G252" s="1"/>
      <c r="H252" s="1"/>
      <c r="I252" s="1"/>
      <c r="J252" s="1"/>
      <c r="K252" s="1"/>
    </row>
    <row r="253" spans="1:11" ht="12.75">
      <c r="A253" s="2"/>
      <c r="B253" s="28"/>
      <c r="C253" s="1"/>
      <c r="D253" s="1"/>
      <c r="E253" s="1"/>
      <c r="F253" s="1"/>
      <c r="G253" s="1"/>
      <c r="H253" s="1"/>
      <c r="J253" s="1"/>
      <c r="K253" s="1"/>
    </row>
    <row r="254" spans="1:11" ht="12.75">
      <c r="A254" s="30" t="s">
        <v>77</v>
      </c>
      <c r="B254" s="30" t="s">
        <v>41</v>
      </c>
      <c r="C254" s="29"/>
      <c r="D254" s="29"/>
      <c r="E254" s="29"/>
      <c r="K254" s="29"/>
    </row>
    <row r="255" spans="1:11" ht="12.75">
      <c r="A255" s="30"/>
      <c r="B255" s="30"/>
      <c r="C255" s="29"/>
      <c r="D255" s="29"/>
      <c r="E255" s="29"/>
      <c r="G255" s="29" t="s">
        <v>333</v>
      </c>
      <c r="H255" s="29"/>
      <c r="K255" s="29"/>
    </row>
    <row r="256" spans="1:11" ht="12.75">
      <c r="A256" s="30"/>
      <c r="B256" s="30"/>
      <c r="C256" s="29"/>
      <c r="D256" s="29"/>
      <c r="G256" s="63" t="s">
        <v>409</v>
      </c>
      <c r="H256" s="63" t="s">
        <v>375</v>
      </c>
      <c r="K256" s="29"/>
    </row>
    <row r="257" spans="1:11" ht="12.75">
      <c r="A257" s="30"/>
      <c r="B257" s="30"/>
      <c r="C257" s="29"/>
      <c r="D257" s="29"/>
      <c r="G257" s="72">
        <v>41244</v>
      </c>
      <c r="H257" s="72">
        <v>41153</v>
      </c>
      <c r="K257" s="29"/>
    </row>
    <row r="258" spans="1:11" ht="12.75">
      <c r="A258" s="30"/>
      <c r="B258" s="30"/>
      <c r="C258" s="29"/>
      <c r="D258" s="29"/>
      <c r="G258" s="72"/>
      <c r="H258" s="72"/>
      <c r="K258" s="29"/>
    </row>
    <row r="259" spans="1:11" ht="12.75">
      <c r="A259" s="30"/>
      <c r="B259" s="30"/>
      <c r="C259" s="29"/>
      <c r="D259" s="29"/>
      <c r="G259" s="63" t="s">
        <v>5</v>
      </c>
      <c r="H259" s="63" t="s">
        <v>5</v>
      </c>
      <c r="K259" s="29"/>
    </row>
    <row r="260" spans="1:11" ht="12.75">
      <c r="A260" s="30"/>
      <c r="B260" s="64" t="s">
        <v>191</v>
      </c>
      <c r="C260" s="29"/>
      <c r="D260" s="29"/>
      <c r="G260" s="63"/>
      <c r="H260" s="63"/>
      <c r="K260" s="29"/>
    </row>
    <row r="261" spans="1:11" ht="12.75">
      <c r="A261" s="30"/>
      <c r="B261" s="29" t="s">
        <v>189</v>
      </c>
      <c r="C261" s="29"/>
      <c r="D261" s="29"/>
      <c r="G261" s="65">
        <v>13285</v>
      </c>
      <c r="H261" s="65">
        <v>11249</v>
      </c>
      <c r="K261" s="29"/>
    </row>
    <row r="262" spans="1:11" ht="12.75">
      <c r="A262" s="30"/>
      <c r="B262" s="29" t="s">
        <v>46</v>
      </c>
      <c r="C262" s="29"/>
      <c r="D262" s="29"/>
      <c r="G262" s="65">
        <v>11667</v>
      </c>
      <c r="H262" s="65">
        <v>623</v>
      </c>
      <c r="K262" s="29"/>
    </row>
    <row r="263" spans="1:11" ht="12.75">
      <c r="A263" s="30"/>
      <c r="B263" s="29" t="s">
        <v>190</v>
      </c>
      <c r="C263" s="29"/>
      <c r="D263" s="29"/>
      <c r="G263" s="65">
        <v>0</v>
      </c>
      <c r="H263" s="65">
        <v>0</v>
      </c>
      <c r="K263" s="29"/>
    </row>
    <row r="264" spans="1:11" ht="12.75">
      <c r="A264" s="30"/>
      <c r="B264" s="30"/>
      <c r="C264" s="29"/>
      <c r="D264" s="29"/>
      <c r="G264" s="66"/>
      <c r="H264" s="66"/>
      <c r="K264" s="29"/>
    </row>
    <row r="265" spans="1:11" ht="12.75">
      <c r="A265" s="30"/>
      <c r="B265" s="29" t="s">
        <v>192</v>
      </c>
      <c r="C265" s="29"/>
      <c r="D265" s="29"/>
      <c r="G265" s="67">
        <f>SUM(G261:G264)</f>
        <v>24952</v>
      </c>
      <c r="H265" s="67">
        <f>SUM(H261:H264)</f>
        <v>11872</v>
      </c>
      <c r="K265" s="29"/>
    </row>
    <row r="266" spans="1:11" ht="12.75">
      <c r="A266" s="30"/>
      <c r="B266" s="30"/>
      <c r="C266" s="29"/>
      <c r="D266" s="29"/>
      <c r="G266" s="29"/>
      <c r="H266" s="29"/>
      <c r="K266" s="29"/>
    </row>
    <row r="267" spans="1:11" ht="12.75">
      <c r="A267" s="30"/>
      <c r="B267" s="30"/>
      <c r="C267" s="29"/>
      <c r="D267" s="29"/>
      <c r="G267" s="29"/>
      <c r="H267" s="29"/>
      <c r="K267" s="29"/>
    </row>
    <row r="268" spans="1:11" ht="12.75">
      <c r="A268" s="30"/>
      <c r="B268" s="64" t="s">
        <v>310</v>
      </c>
      <c r="C268" s="29"/>
      <c r="D268" s="29"/>
      <c r="G268" s="29"/>
      <c r="H268" s="29"/>
      <c r="K268" s="29"/>
    </row>
    <row r="269" spans="1:11" ht="12.75">
      <c r="A269" s="30"/>
      <c r="B269" s="29" t="s">
        <v>193</v>
      </c>
      <c r="C269" s="29"/>
      <c r="D269" s="29"/>
      <c r="G269" s="65">
        <v>469</v>
      </c>
      <c r="H269" s="65">
        <v>973</v>
      </c>
      <c r="K269" s="29"/>
    </row>
    <row r="270" spans="1:11" ht="12.75">
      <c r="A270" s="30"/>
      <c r="B270" s="29" t="s">
        <v>46</v>
      </c>
      <c r="C270" s="29"/>
      <c r="D270" s="29"/>
      <c r="G270" s="65">
        <v>982</v>
      </c>
      <c r="H270" s="65">
        <v>-309</v>
      </c>
      <c r="K270" s="29"/>
    </row>
    <row r="271" spans="1:11" ht="12.75">
      <c r="A271" s="30"/>
      <c r="B271" s="29" t="s">
        <v>190</v>
      </c>
      <c r="C271" s="29"/>
      <c r="D271" s="29"/>
      <c r="G271" s="65">
        <v>-682</v>
      </c>
      <c r="H271" s="65">
        <v>-752</v>
      </c>
      <c r="K271" s="29"/>
    </row>
    <row r="272" spans="1:11" ht="12.75">
      <c r="A272" s="30"/>
      <c r="B272" s="30"/>
      <c r="C272" s="29"/>
      <c r="D272" s="29"/>
      <c r="G272" s="66"/>
      <c r="H272" s="66"/>
      <c r="K272" s="29"/>
    </row>
    <row r="273" spans="1:11" ht="12.75">
      <c r="A273" s="30"/>
      <c r="B273" s="29" t="s">
        <v>311</v>
      </c>
      <c r="C273" s="29"/>
      <c r="D273" s="29"/>
      <c r="G273" s="67">
        <f>SUM(G269:G272)</f>
        <v>769</v>
      </c>
      <c r="H273" s="67">
        <f>SUM(H269:H272)</f>
        <v>-88</v>
      </c>
      <c r="K273" s="29"/>
    </row>
    <row r="274" spans="1:11" ht="12.75">
      <c r="A274" s="30"/>
      <c r="B274" s="29"/>
      <c r="C274" s="29"/>
      <c r="D274" s="29"/>
      <c r="F274" s="73"/>
      <c r="G274" s="73"/>
      <c r="H274" s="73"/>
      <c r="K274" s="29"/>
    </row>
    <row r="275" spans="1:11" ht="12.75">
      <c r="A275" s="30"/>
      <c r="B275" s="64" t="s">
        <v>194</v>
      </c>
      <c r="C275" s="29"/>
      <c r="D275" s="29"/>
      <c r="E275" s="29"/>
      <c r="F275" s="29"/>
      <c r="G275" s="29"/>
      <c r="H275" s="29"/>
      <c r="I275" s="29"/>
      <c r="J275" s="29"/>
      <c r="K275" s="29"/>
    </row>
    <row r="276" spans="1:11" ht="12.75">
      <c r="A276" s="30"/>
      <c r="B276" s="29" t="s">
        <v>425</v>
      </c>
      <c r="C276" s="29"/>
      <c r="D276" s="29"/>
      <c r="E276" s="29"/>
      <c r="F276" s="29"/>
      <c r="G276" s="29"/>
      <c r="H276" s="29"/>
      <c r="I276" s="29"/>
      <c r="J276" s="29"/>
      <c r="K276" s="29"/>
    </row>
    <row r="277" spans="1:11" ht="12.75">
      <c r="A277" s="30"/>
      <c r="B277" s="29" t="s">
        <v>426</v>
      </c>
      <c r="C277" s="29"/>
      <c r="D277" s="29"/>
      <c r="E277" s="29"/>
      <c r="F277" s="29"/>
      <c r="G277" s="29"/>
      <c r="H277" s="29"/>
      <c r="I277" s="29"/>
      <c r="J277" s="29"/>
      <c r="K277" s="29"/>
    </row>
    <row r="278" spans="1:11" ht="12.75">
      <c r="A278" s="30"/>
      <c r="B278" s="29"/>
      <c r="C278" s="29"/>
      <c r="D278" s="29"/>
      <c r="E278" s="29"/>
      <c r="F278" s="29"/>
      <c r="G278" s="29"/>
      <c r="H278" s="29"/>
      <c r="I278" s="29"/>
      <c r="J278" s="29"/>
      <c r="K278" s="29"/>
    </row>
    <row r="279" spans="1:11" ht="12.75">
      <c r="A279" s="30"/>
      <c r="B279" s="29" t="s">
        <v>427</v>
      </c>
      <c r="C279" s="29"/>
      <c r="D279" s="29"/>
      <c r="E279" s="29"/>
      <c r="F279" s="29"/>
      <c r="G279" s="29"/>
      <c r="H279" s="29"/>
      <c r="I279" s="29"/>
      <c r="J279" s="29"/>
      <c r="K279" s="29"/>
    </row>
    <row r="280" spans="1:11" ht="12.75">
      <c r="A280" s="30"/>
      <c r="B280" s="29" t="s">
        <v>428</v>
      </c>
      <c r="C280" s="29"/>
      <c r="D280" s="29"/>
      <c r="E280" s="29"/>
      <c r="F280" s="29"/>
      <c r="G280" s="29"/>
      <c r="H280" s="29"/>
      <c r="I280" s="29"/>
      <c r="J280" s="29"/>
      <c r="K280" s="29"/>
    </row>
    <row r="281" spans="1:11" ht="12.75">
      <c r="A281" s="30"/>
      <c r="B281" s="29" t="s">
        <v>430</v>
      </c>
      <c r="C281" s="29"/>
      <c r="D281" s="29"/>
      <c r="E281" s="29"/>
      <c r="F281" s="29"/>
      <c r="G281" s="29"/>
      <c r="H281" s="29"/>
      <c r="I281" s="29"/>
      <c r="J281" s="29"/>
      <c r="K281" s="29"/>
    </row>
    <row r="282" spans="1:11" ht="12.75">
      <c r="A282" s="30"/>
      <c r="B282" s="29" t="s">
        <v>429</v>
      </c>
      <c r="C282" s="29"/>
      <c r="D282" s="29"/>
      <c r="E282" s="29"/>
      <c r="F282" s="29"/>
      <c r="G282" s="29"/>
      <c r="H282" s="29"/>
      <c r="I282" s="29"/>
      <c r="J282" s="29"/>
      <c r="K282" s="29"/>
    </row>
    <row r="283" spans="1:11" ht="12.75">
      <c r="A283" s="30"/>
      <c r="B283" s="29"/>
      <c r="C283" s="29"/>
      <c r="D283" s="29"/>
      <c r="E283" s="29"/>
      <c r="F283" s="29"/>
      <c r="G283" s="29"/>
      <c r="H283" s="29"/>
      <c r="I283" s="29"/>
      <c r="J283" s="29"/>
      <c r="K283" s="29"/>
    </row>
    <row r="284" spans="1:11" ht="12.75">
      <c r="A284" s="30"/>
      <c r="B284" s="29" t="s">
        <v>431</v>
      </c>
      <c r="C284" s="29"/>
      <c r="D284" s="29"/>
      <c r="E284" s="29"/>
      <c r="F284" s="29"/>
      <c r="G284" s="29"/>
      <c r="H284" s="29"/>
      <c r="I284" s="29"/>
      <c r="J284" s="29"/>
      <c r="K284" s="29"/>
    </row>
    <row r="285" spans="1:11" ht="12.75">
      <c r="A285" s="30"/>
      <c r="B285" s="29" t="s">
        <v>432</v>
      </c>
      <c r="C285" s="29"/>
      <c r="D285" s="29"/>
      <c r="E285" s="29"/>
      <c r="F285" s="29"/>
      <c r="G285" s="29"/>
      <c r="H285" s="29"/>
      <c r="I285" s="29"/>
      <c r="J285" s="29"/>
      <c r="K285" s="29"/>
    </row>
    <row r="286" spans="1:11" ht="12.75">
      <c r="A286" s="30"/>
      <c r="B286" s="29" t="s">
        <v>433</v>
      </c>
      <c r="C286" s="29"/>
      <c r="D286" s="29"/>
      <c r="E286" s="29"/>
      <c r="F286" s="29"/>
      <c r="G286" s="29"/>
      <c r="H286" s="29"/>
      <c r="I286" s="29"/>
      <c r="J286" s="29"/>
      <c r="K286" s="29"/>
    </row>
    <row r="287" spans="1:11" ht="12.75">
      <c r="A287" s="30"/>
      <c r="B287" s="29" t="s">
        <v>434</v>
      </c>
      <c r="C287" s="29"/>
      <c r="D287" s="29"/>
      <c r="E287" s="29"/>
      <c r="F287" s="29"/>
      <c r="G287" s="29"/>
      <c r="H287" s="29"/>
      <c r="I287" s="29"/>
      <c r="J287" s="29"/>
      <c r="K287" s="29"/>
    </row>
    <row r="288" spans="1:11" ht="12.75">
      <c r="A288" s="30"/>
      <c r="B288" s="29"/>
      <c r="C288" s="29"/>
      <c r="D288" s="29"/>
      <c r="E288" s="29"/>
      <c r="F288" s="29"/>
      <c r="G288" s="29"/>
      <c r="H288" s="29"/>
      <c r="I288" s="29"/>
      <c r="J288" s="29"/>
      <c r="K288" s="29"/>
    </row>
    <row r="289" spans="1:11" ht="12.75">
      <c r="A289" s="30"/>
      <c r="B289" s="29" t="s">
        <v>435</v>
      </c>
      <c r="C289" s="29"/>
      <c r="D289" s="29"/>
      <c r="E289" s="29"/>
      <c r="F289" s="29"/>
      <c r="G289" s="29"/>
      <c r="H289" s="29"/>
      <c r="I289" s="29"/>
      <c r="J289" s="29"/>
      <c r="K289" s="29"/>
    </row>
    <row r="290" spans="1:11" ht="12.75">
      <c r="A290" s="30"/>
      <c r="B290" s="29" t="s">
        <v>436</v>
      </c>
      <c r="C290" s="29"/>
      <c r="D290" s="29"/>
      <c r="E290" s="29"/>
      <c r="F290" s="29"/>
      <c r="G290" s="29"/>
      <c r="H290" s="29"/>
      <c r="I290" s="29"/>
      <c r="J290" s="29"/>
      <c r="K290" s="29"/>
    </row>
    <row r="291" spans="1:11" ht="12.75">
      <c r="A291" s="30"/>
      <c r="B291" s="29" t="s">
        <v>437</v>
      </c>
      <c r="C291" s="29"/>
      <c r="D291" s="29"/>
      <c r="E291" s="29"/>
      <c r="F291" s="29"/>
      <c r="G291" s="29"/>
      <c r="H291" s="29"/>
      <c r="I291" s="29"/>
      <c r="J291" s="29"/>
      <c r="K291" s="29"/>
    </row>
    <row r="292" spans="1:11" ht="12.75">
      <c r="A292" s="30"/>
      <c r="B292" s="29" t="s">
        <v>2</v>
      </c>
      <c r="C292" s="29"/>
      <c r="D292" s="29"/>
      <c r="E292" s="29"/>
      <c r="F292" s="29"/>
      <c r="G292" s="29"/>
      <c r="H292" s="29"/>
      <c r="I292" s="29"/>
      <c r="J292" s="29"/>
      <c r="K292" s="29"/>
    </row>
    <row r="293" spans="1:11" ht="12.75">
      <c r="A293" s="30"/>
      <c r="B293" s="64" t="s">
        <v>331</v>
      </c>
      <c r="C293" s="29"/>
      <c r="D293" s="29"/>
      <c r="E293" s="29"/>
      <c r="F293" s="29"/>
      <c r="G293" s="29"/>
      <c r="H293" s="29"/>
      <c r="I293" s="29"/>
      <c r="J293" s="29"/>
      <c r="K293" s="29"/>
    </row>
    <row r="294" spans="1:11" ht="12.75">
      <c r="A294" s="30"/>
      <c r="B294" s="29" t="s">
        <v>337</v>
      </c>
      <c r="C294" s="29"/>
      <c r="D294" s="29"/>
      <c r="E294" s="29"/>
      <c r="F294" s="29"/>
      <c r="G294" s="29"/>
      <c r="H294" s="29"/>
      <c r="I294" s="29"/>
      <c r="J294" s="29"/>
      <c r="K294" s="29"/>
    </row>
    <row r="295" spans="1:11" ht="12.75">
      <c r="A295" s="30"/>
      <c r="B295" s="29" t="s">
        <v>438</v>
      </c>
      <c r="C295" s="29"/>
      <c r="D295" s="29"/>
      <c r="E295" s="29"/>
      <c r="F295" s="29"/>
      <c r="G295" s="29"/>
      <c r="H295" s="29"/>
      <c r="I295" s="29"/>
      <c r="J295" s="29"/>
      <c r="K295" s="29"/>
    </row>
    <row r="296" spans="1:11" ht="12.75">
      <c r="A296" s="30"/>
      <c r="B296" s="29"/>
      <c r="C296" s="29"/>
      <c r="D296" s="29"/>
      <c r="E296" s="29"/>
      <c r="F296" s="29"/>
      <c r="G296" s="29"/>
      <c r="H296" s="29"/>
      <c r="I296" s="29"/>
      <c r="J296" s="29"/>
      <c r="K296" s="29"/>
    </row>
    <row r="297" spans="1:11" ht="12.75">
      <c r="A297" s="2" t="s">
        <v>78</v>
      </c>
      <c r="B297" s="2" t="s">
        <v>43</v>
      </c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2.75">
      <c r="A298" s="2"/>
      <c r="B298" s="29" t="s">
        <v>336</v>
      </c>
      <c r="C298" s="29"/>
      <c r="D298" s="29"/>
      <c r="E298" s="29"/>
      <c r="F298" s="29"/>
      <c r="G298" s="29"/>
      <c r="H298" s="29"/>
      <c r="I298" s="29"/>
      <c r="J298" s="29"/>
      <c r="K298" s="1"/>
    </row>
    <row r="299" spans="1:11" ht="12.75">
      <c r="A299" s="2"/>
      <c r="B299" s="29" t="s">
        <v>338</v>
      </c>
      <c r="C299" s="29"/>
      <c r="D299" s="29"/>
      <c r="E299" s="29"/>
      <c r="F299" s="29"/>
      <c r="G299" s="29"/>
      <c r="H299" s="29"/>
      <c r="I299" s="29"/>
      <c r="J299" s="29"/>
      <c r="K299" s="1"/>
    </row>
    <row r="300" spans="1:11" ht="12.75">
      <c r="A300" s="2"/>
      <c r="B300" s="29" t="s">
        <v>339</v>
      </c>
      <c r="C300" s="29"/>
      <c r="D300" s="29"/>
      <c r="E300" s="29"/>
      <c r="F300" s="29"/>
      <c r="G300" s="29"/>
      <c r="H300" s="29"/>
      <c r="I300" s="29"/>
      <c r="J300" s="29"/>
      <c r="K300" s="1"/>
    </row>
    <row r="301" spans="1:11" ht="12.75">
      <c r="A301" s="2"/>
      <c r="B301" s="29" t="s">
        <v>340</v>
      </c>
      <c r="C301" s="29"/>
      <c r="D301" s="29"/>
      <c r="E301" s="29"/>
      <c r="F301" s="29"/>
      <c r="G301" s="29"/>
      <c r="H301" s="29"/>
      <c r="I301" s="29"/>
      <c r="J301" s="29"/>
      <c r="K301" s="1"/>
    </row>
    <row r="302" spans="1:11" ht="12.75">
      <c r="A302" s="2"/>
      <c r="B302" s="29" t="s">
        <v>390</v>
      </c>
      <c r="C302" s="29"/>
      <c r="D302" s="29"/>
      <c r="E302" s="29"/>
      <c r="F302" s="29"/>
      <c r="G302" s="29"/>
      <c r="H302" s="29"/>
      <c r="I302" s="29"/>
      <c r="J302" s="29"/>
      <c r="K302" s="1"/>
    </row>
    <row r="303" spans="1:11" ht="12.75">
      <c r="A303" s="2"/>
      <c r="B303" s="29" t="s">
        <v>439</v>
      </c>
      <c r="C303" s="29"/>
      <c r="D303" s="29"/>
      <c r="E303" s="29"/>
      <c r="F303" s="29"/>
      <c r="G303" s="29"/>
      <c r="H303" s="29"/>
      <c r="I303" s="29"/>
      <c r="J303" s="29"/>
      <c r="K303" s="1"/>
    </row>
    <row r="304" spans="1:11" ht="12.75">
      <c r="A304" s="2"/>
      <c r="B304" s="29" t="s">
        <v>391</v>
      </c>
      <c r="C304" s="29"/>
      <c r="D304" s="29"/>
      <c r="E304" s="29"/>
      <c r="F304" s="29"/>
      <c r="G304" s="29"/>
      <c r="H304" s="29"/>
      <c r="I304" s="29"/>
      <c r="J304" s="29"/>
      <c r="K304" s="1"/>
    </row>
    <row r="305" spans="1:11" ht="12.75">
      <c r="A305" s="2"/>
      <c r="K305" s="1"/>
    </row>
    <row r="306" spans="1:11" ht="12.75">
      <c r="A306" s="2" t="s">
        <v>79</v>
      </c>
      <c r="B306" s="2" t="s">
        <v>44</v>
      </c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2.75">
      <c r="A307" s="2"/>
      <c r="B307" s="1" t="s">
        <v>90</v>
      </c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2.75">
      <c r="A308" s="2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2.75">
      <c r="A309" s="2" t="s">
        <v>80</v>
      </c>
      <c r="B309" s="2" t="s">
        <v>45</v>
      </c>
      <c r="I309" s="1"/>
      <c r="J309" s="1"/>
      <c r="K309" s="1"/>
    </row>
    <row r="310" spans="1:11" ht="12.75">
      <c r="A310" s="1"/>
      <c r="B310" s="1" t="s">
        <v>410</v>
      </c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2.75">
      <c r="A312" s="2" t="s">
        <v>81</v>
      </c>
      <c r="B312" s="2" t="s">
        <v>82</v>
      </c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2.75">
      <c r="A313" s="2"/>
      <c r="B313" s="33" t="s">
        <v>88</v>
      </c>
      <c r="C313" s="1"/>
      <c r="D313" s="1"/>
      <c r="E313" s="1"/>
      <c r="F313" s="1"/>
      <c r="G313" s="1"/>
      <c r="H313" s="11"/>
      <c r="I313" s="1"/>
      <c r="J313" s="1"/>
      <c r="K313" s="1"/>
    </row>
    <row r="314" spans="1:11" ht="12.75">
      <c r="A314" s="2"/>
      <c r="B314" s="33"/>
      <c r="C314" s="1"/>
      <c r="D314" s="1"/>
      <c r="E314" s="1"/>
      <c r="F314" s="1"/>
      <c r="G314" s="53" t="s">
        <v>378</v>
      </c>
      <c r="H314" s="53" t="s">
        <v>411</v>
      </c>
      <c r="J314" s="1"/>
      <c r="K314" s="1"/>
    </row>
    <row r="315" spans="1:11" ht="12.75">
      <c r="A315" s="1"/>
      <c r="C315" s="11"/>
      <c r="D315" s="11"/>
      <c r="E315" s="11"/>
      <c r="G315" s="56" t="s">
        <v>412</v>
      </c>
      <c r="H315" s="56" t="s">
        <v>412</v>
      </c>
      <c r="J315" s="1"/>
      <c r="K315" s="1"/>
    </row>
    <row r="316" spans="1:11" ht="12.75">
      <c r="A316" s="1"/>
      <c r="B316" s="35" t="s">
        <v>118</v>
      </c>
      <c r="C316" s="11"/>
      <c r="D316" s="11"/>
      <c r="E316" s="11"/>
      <c r="G316" s="36"/>
      <c r="H316" s="36"/>
      <c r="J316" s="1"/>
      <c r="K316" s="1"/>
    </row>
    <row r="317" spans="1:11" ht="12.75">
      <c r="A317" s="1"/>
      <c r="B317" s="11" t="s">
        <v>117</v>
      </c>
      <c r="C317" s="11"/>
      <c r="D317" s="11"/>
      <c r="E317" s="11"/>
      <c r="G317" s="5"/>
      <c r="H317" s="5"/>
      <c r="J317" s="1"/>
      <c r="K317" s="1"/>
    </row>
    <row r="318" spans="1:11" ht="12.75">
      <c r="A318" s="1"/>
      <c r="B318" s="11" t="s">
        <v>136</v>
      </c>
      <c r="C318" s="11"/>
      <c r="D318" s="11"/>
      <c r="E318" s="11"/>
      <c r="G318" s="5">
        <f>+'Stat comprehensive income'!B43</f>
        <v>767</v>
      </c>
      <c r="H318" s="5">
        <f>+'Stat comprehensive income'!E43</f>
        <v>553</v>
      </c>
      <c r="J318" s="1"/>
      <c r="K318" s="1"/>
    </row>
    <row r="319" spans="1:11" ht="12.75">
      <c r="A319" s="1"/>
      <c r="B319" s="11"/>
      <c r="C319" s="11"/>
      <c r="D319" s="11"/>
      <c r="E319" s="11"/>
      <c r="G319" s="36"/>
      <c r="H319" s="36"/>
      <c r="J319" s="1"/>
      <c r="K319" s="1"/>
    </row>
    <row r="320" spans="1:11" ht="12.75">
      <c r="A320" s="1"/>
      <c r="B320" s="35" t="s">
        <v>83</v>
      </c>
      <c r="C320" s="11"/>
      <c r="D320" s="11"/>
      <c r="E320" s="11"/>
      <c r="G320" s="36"/>
      <c r="H320" s="36"/>
      <c r="J320" s="1"/>
      <c r="K320" s="1"/>
    </row>
    <row r="321" spans="1:11" ht="12.75">
      <c r="A321" s="1"/>
      <c r="B321" s="11" t="s">
        <v>84</v>
      </c>
      <c r="C321" s="11"/>
      <c r="D321" s="11"/>
      <c r="E321" s="11"/>
      <c r="G321" s="37"/>
      <c r="H321" s="37"/>
      <c r="J321" s="1"/>
      <c r="K321" s="1"/>
    </row>
    <row r="322" spans="1:11" ht="12.75">
      <c r="A322" s="1"/>
      <c r="B322" s="11" t="s">
        <v>94</v>
      </c>
      <c r="C322" s="11"/>
      <c r="D322" s="11"/>
      <c r="E322" s="11"/>
      <c r="G322" s="5">
        <v>95927</v>
      </c>
      <c r="H322" s="5">
        <v>95927</v>
      </c>
      <c r="J322" s="1"/>
      <c r="K322" s="1"/>
    </row>
    <row r="323" spans="1:11" ht="12.75">
      <c r="A323" s="1"/>
      <c r="B323" s="11"/>
      <c r="C323" s="11"/>
      <c r="D323" s="11"/>
      <c r="E323" s="11"/>
      <c r="G323" s="12"/>
      <c r="H323" s="12"/>
      <c r="J323" s="1"/>
      <c r="K323" s="1"/>
    </row>
    <row r="324" spans="1:11" ht="12.75">
      <c r="A324" s="1"/>
      <c r="B324" s="35" t="s">
        <v>91</v>
      </c>
      <c r="C324" s="11"/>
      <c r="D324" s="11"/>
      <c r="E324" s="11"/>
      <c r="G324" s="59">
        <f>+G318/G322*100</f>
        <v>0.7995663369020193</v>
      </c>
      <c r="H324" s="59">
        <f>+H318/H322*100</f>
        <v>0.5764800316907648</v>
      </c>
      <c r="J324" s="1"/>
      <c r="K324" s="1"/>
    </row>
    <row r="325" spans="1:11" ht="12.75">
      <c r="A325" s="1"/>
      <c r="B325" s="1"/>
      <c r="C325" s="1"/>
      <c r="D325" s="1"/>
      <c r="E325" s="1"/>
      <c r="F325" s="1"/>
      <c r="H325" s="1"/>
      <c r="J325" s="1"/>
      <c r="K325" s="1"/>
    </row>
    <row r="326" spans="1:11" ht="12.75">
      <c r="A326" s="2" t="s">
        <v>130</v>
      </c>
      <c r="B326" s="33" t="s">
        <v>251</v>
      </c>
      <c r="C326" s="1"/>
      <c r="D326" s="1"/>
      <c r="E326" s="1"/>
      <c r="F326" s="1"/>
      <c r="H326" s="1"/>
      <c r="I326" s="1"/>
      <c r="J326" s="1"/>
      <c r="K326" s="1"/>
    </row>
    <row r="327" spans="1:11" ht="12.75">
      <c r="A327" s="1"/>
      <c r="B327" s="1" t="s">
        <v>250</v>
      </c>
      <c r="C327" s="1"/>
      <c r="D327" s="1"/>
      <c r="E327" s="1"/>
      <c r="F327" s="1"/>
      <c r="H327" s="1"/>
      <c r="I327" s="1"/>
      <c r="J327" s="1"/>
      <c r="K327" s="1"/>
    </row>
    <row r="328" spans="1:11" ht="12.75">
      <c r="A328" s="1"/>
      <c r="B328" s="1"/>
      <c r="C328" s="1"/>
      <c r="D328" s="1"/>
      <c r="E328" s="1"/>
      <c r="F328" s="1"/>
      <c r="H328" s="1"/>
      <c r="I328" s="1"/>
      <c r="J328" s="1"/>
      <c r="K328" s="1"/>
    </row>
    <row r="329" spans="1:11" ht="12.75">
      <c r="A329" s="1"/>
      <c r="B329" s="1"/>
      <c r="C329" s="1"/>
      <c r="D329" s="1"/>
      <c r="E329" s="1"/>
      <c r="F329" s="1"/>
      <c r="H329" s="63" t="s">
        <v>406</v>
      </c>
      <c r="I329" s="63"/>
      <c r="J329" s="1"/>
      <c r="K329" s="1"/>
    </row>
    <row r="330" spans="1:11" ht="12.75">
      <c r="A330" s="1"/>
      <c r="B330" s="1"/>
      <c r="C330" s="1"/>
      <c r="D330" s="1"/>
      <c r="E330" s="1"/>
      <c r="F330" s="1"/>
      <c r="H330" s="63" t="s">
        <v>50</v>
      </c>
      <c r="I330" s="63"/>
      <c r="J330" s="1"/>
      <c r="K330" s="1"/>
    </row>
    <row r="331" spans="1:11" ht="12.75">
      <c r="A331" s="1"/>
      <c r="C331" s="1"/>
      <c r="D331" s="1"/>
      <c r="E331" s="1"/>
      <c r="F331" s="1"/>
      <c r="H331" s="63" t="s">
        <v>280</v>
      </c>
      <c r="I331" s="63"/>
      <c r="J331" s="1"/>
      <c r="K331" s="1"/>
    </row>
    <row r="332" spans="1:11" ht="12.75">
      <c r="A332" s="1"/>
      <c r="C332" s="1"/>
      <c r="D332" s="1"/>
      <c r="E332" s="1"/>
      <c r="F332" s="1"/>
      <c r="H332" s="72">
        <v>41244</v>
      </c>
      <c r="I332" s="72"/>
      <c r="J332" s="1"/>
      <c r="K332" s="1"/>
    </row>
    <row r="333" spans="1:11" ht="12.75">
      <c r="A333" s="1"/>
      <c r="C333" s="1"/>
      <c r="D333" s="1"/>
      <c r="E333" s="1"/>
      <c r="F333" s="1"/>
      <c r="H333" s="17" t="s">
        <v>5</v>
      </c>
      <c r="I333" s="63"/>
      <c r="J333" s="1"/>
      <c r="K333" s="1"/>
    </row>
    <row r="334" spans="1:11" ht="12.75">
      <c r="A334" s="1"/>
      <c r="B334" s="1" t="s">
        <v>252</v>
      </c>
      <c r="C334" s="1"/>
      <c r="D334" s="1"/>
      <c r="E334" s="1"/>
      <c r="F334" s="1"/>
      <c r="H334" s="7">
        <v>-1282</v>
      </c>
      <c r="I334" s="7"/>
      <c r="J334" s="1"/>
      <c r="K334" s="1"/>
    </row>
    <row r="335" spans="1:11" ht="12.75">
      <c r="A335" s="1"/>
      <c r="B335" s="1" t="s">
        <v>253</v>
      </c>
      <c r="C335" s="1"/>
      <c r="D335" s="1"/>
      <c r="E335" s="1"/>
      <c r="F335" s="1"/>
      <c r="H335" s="7">
        <v>-1574</v>
      </c>
      <c r="I335" s="7"/>
      <c r="J335" s="1"/>
      <c r="K335" s="1"/>
    </row>
    <row r="336" spans="1:11" ht="12.75">
      <c r="A336" s="1"/>
      <c r="B336" s="1" t="s">
        <v>1</v>
      </c>
      <c r="C336" s="1"/>
      <c r="D336" s="1"/>
      <c r="E336" s="1"/>
      <c r="F336" s="1"/>
      <c r="H336" s="7">
        <v>100</v>
      </c>
      <c r="I336" s="7"/>
      <c r="J336" s="1"/>
      <c r="K336" s="1"/>
    </row>
    <row r="337" spans="1:11" ht="12.75">
      <c r="A337" s="1"/>
      <c r="B337" s="1" t="s">
        <v>328</v>
      </c>
      <c r="C337" s="1"/>
      <c r="D337" s="1"/>
      <c r="E337" s="1"/>
      <c r="F337" s="1"/>
      <c r="H337" s="7">
        <v>87</v>
      </c>
      <c r="I337" s="7"/>
      <c r="J337" s="1"/>
      <c r="K337" s="1"/>
    </row>
    <row r="338" spans="1:11" ht="12.75">
      <c r="A338" s="1"/>
      <c r="B338" s="1" t="s">
        <v>386</v>
      </c>
      <c r="C338" s="1"/>
      <c r="D338" s="1"/>
      <c r="E338" s="1"/>
      <c r="F338" s="1"/>
      <c r="H338" s="7">
        <v>879</v>
      </c>
      <c r="I338" s="7"/>
      <c r="J338" s="1"/>
      <c r="K338" s="1"/>
    </row>
    <row r="339" spans="1:11" ht="12.75">
      <c r="A339" s="1"/>
      <c r="B339" s="1" t="s">
        <v>387</v>
      </c>
      <c r="C339" s="1"/>
      <c r="D339" s="1"/>
      <c r="E339" s="1"/>
      <c r="F339" s="1"/>
      <c r="H339" s="7">
        <v>221</v>
      </c>
      <c r="I339" s="7"/>
      <c r="J339" s="1"/>
      <c r="K339" s="1"/>
    </row>
    <row r="340" spans="1:11" ht="12.75">
      <c r="A340" s="1"/>
      <c r="B340" s="1" t="s">
        <v>388</v>
      </c>
      <c r="C340" s="1"/>
      <c r="D340" s="1"/>
      <c r="E340" s="1"/>
      <c r="F340" s="1"/>
      <c r="H340" s="7">
        <v>738</v>
      </c>
      <c r="I340" s="7"/>
      <c r="J340" s="1"/>
      <c r="K340" s="1"/>
    </row>
    <row r="341" spans="1:11" ht="12.75">
      <c r="A341" s="1"/>
      <c r="B341" s="1"/>
      <c r="C341" s="1"/>
      <c r="D341" s="1"/>
      <c r="E341" s="1"/>
      <c r="F341" s="1"/>
      <c r="H341" s="7"/>
      <c r="I341" s="7"/>
      <c r="J341" s="1"/>
      <c r="K341" s="1"/>
    </row>
    <row r="342" spans="1:11" ht="12.75">
      <c r="A342" s="2" t="s">
        <v>170</v>
      </c>
      <c r="B342" s="2" t="s">
        <v>10</v>
      </c>
      <c r="C342" s="2"/>
      <c r="D342" s="1"/>
      <c r="E342" s="1"/>
      <c r="F342" s="1"/>
      <c r="H342" s="1"/>
      <c r="I342" s="1"/>
      <c r="K342" s="1"/>
    </row>
    <row r="343" spans="1:11" ht="12.75">
      <c r="A343" s="1"/>
      <c r="B343" s="1" t="s">
        <v>171</v>
      </c>
      <c r="C343" s="1"/>
      <c r="D343" s="1"/>
      <c r="E343" s="1"/>
      <c r="F343" s="1"/>
      <c r="H343" s="1"/>
      <c r="I343" s="1"/>
      <c r="K343" s="1"/>
    </row>
    <row r="344" spans="1:11" ht="12.75">
      <c r="A344" s="1"/>
      <c r="B344" s="1"/>
      <c r="C344" s="1"/>
      <c r="D344" s="1"/>
      <c r="E344" s="1"/>
      <c r="F344" s="1"/>
      <c r="H344" s="1"/>
      <c r="I344" s="1"/>
      <c r="K344" s="1"/>
    </row>
    <row r="345" spans="1:11" ht="12.75">
      <c r="A345" s="1"/>
      <c r="B345" s="1"/>
      <c r="C345" s="1"/>
      <c r="D345" s="1"/>
      <c r="E345" s="1"/>
      <c r="F345" s="1"/>
      <c r="H345" s="17" t="s">
        <v>397</v>
      </c>
      <c r="I345" s="1" t="s">
        <v>179</v>
      </c>
      <c r="K345" s="1"/>
    </row>
    <row r="346" spans="1:11" ht="12.75">
      <c r="A346" s="1"/>
      <c r="B346" s="1"/>
      <c r="C346" s="1"/>
      <c r="D346" s="1"/>
      <c r="E346" s="1"/>
      <c r="F346" s="1"/>
      <c r="H346" s="17" t="s">
        <v>307</v>
      </c>
      <c r="I346" s="17" t="s">
        <v>306</v>
      </c>
      <c r="K346" s="1"/>
    </row>
    <row r="347" spans="1:11" ht="12.75">
      <c r="A347" s="1"/>
      <c r="B347" s="1"/>
      <c r="C347" s="1"/>
      <c r="D347" s="1"/>
      <c r="E347" s="1"/>
      <c r="F347" s="1"/>
      <c r="H347" s="17" t="s">
        <v>50</v>
      </c>
      <c r="I347" s="17" t="s">
        <v>180</v>
      </c>
      <c r="K347" s="1"/>
    </row>
    <row r="348" spans="1:11" ht="12.75">
      <c r="A348" s="1"/>
      <c r="B348" s="1"/>
      <c r="C348" s="1"/>
      <c r="D348" s="1"/>
      <c r="E348" s="1"/>
      <c r="F348" s="1"/>
      <c r="H348" s="17" t="s">
        <v>412</v>
      </c>
      <c r="I348" s="17" t="s">
        <v>224</v>
      </c>
      <c r="K348" s="1"/>
    </row>
    <row r="349" spans="1:11" ht="12.75">
      <c r="A349" s="1"/>
      <c r="B349" s="1"/>
      <c r="C349" s="1"/>
      <c r="D349" s="1"/>
      <c r="E349" s="1"/>
      <c r="F349" s="1"/>
      <c r="H349" s="17"/>
      <c r="I349" s="17" t="s">
        <v>308</v>
      </c>
      <c r="K349" s="1"/>
    </row>
    <row r="350" spans="1:11" ht="12.75">
      <c r="A350" s="1"/>
      <c r="B350" s="1"/>
      <c r="C350" s="1"/>
      <c r="D350" s="1"/>
      <c r="E350" s="1"/>
      <c r="F350" s="1"/>
      <c r="H350" s="17" t="s">
        <v>5</v>
      </c>
      <c r="I350" s="17" t="s">
        <v>5</v>
      </c>
      <c r="K350" s="1"/>
    </row>
    <row r="351" spans="1:11" ht="12.75">
      <c r="A351" s="1"/>
      <c r="B351" s="1" t="s">
        <v>177</v>
      </c>
      <c r="C351" s="1"/>
      <c r="D351" s="1"/>
      <c r="E351" s="1"/>
      <c r="F351" s="1"/>
      <c r="H351" s="17"/>
      <c r="I351" s="17"/>
      <c r="K351" s="1"/>
    </row>
    <row r="352" spans="1:11" ht="12.75">
      <c r="A352" s="1"/>
      <c r="B352" s="1" t="s">
        <v>172</v>
      </c>
      <c r="C352" s="1"/>
      <c r="D352" s="1"/>
      <c r="E352" s="1"/>
      <c r="F352" s="1"/>
      <c r="H352" s="7">
        <v>82026</v>
      </c>
      <c r="I352" s="7">
        <f>90271-8274+474</f>
        <v>82471</v>
      </c>
      <c r="K352" s="1"/>
    </row>
    <row r="353" spans="1:11" ht="12.75">
      <c r="A353" s="1"/>
      <c r="B353" s="1" t="s">
        <v>173</v>
      </c>
      <c r="C353" s="1"/>
      <c r="D353" s="1"/>
      <c r="E353" s="1"/>
      <c r="F353" s="1"/>
      <c r="H353" s="10">
        <v>3015</v>
      </c>
      <c r="I353" s="10">
        <v>3080</v>
      </c>
      <c r="K353" s="1"/>
    </row>
    <row r="354" spans="1:11" ht="12.75">
      <c r="A354" s="1"/>
      <c r="B354" s="1"/>
      <c r="C354" s="1"/>
      <c r="D354" s="1"/>
      <c r="E354" s="1"/>
      <c r="F354" s="1"/>
      <c r="H354" s="10"/>
      <c r="I354" s="10"/>
      <c r="K354" s="1"/>
    </row>
    <row r="355" spans="1:11" ht="12.75">
      <c r="A355" s="1"/>
      <c r="B355" s="1" t="s">
        <v>174</v>
      </c>
      <c r="C355" s="1"/>
      <c r="D355" s="1"/>
      <c r="E355" s="1"/>
      <c r="F355" s="1"/>
      <c r="H355" s="10"/>
      <c r="I355" s="10"/>
      <c r="K355" s="1"/>
    </row>
    <row r="356" spans="1:11" ht="12.75">
      <c r="A356" s="1"/>
      <c r="B356" s="1" t="s">
        <v>172</v>
      </c>
      <c r="C356" s="1"/>
      <c r="D356" s="1"/>
      <c r="E356" s="1"/>
      <c r="F356" s="1"/>
      <c r="H356" s="8">
        <v>1020</v>
      </c>
      <c r="I356" s="8">
        <v>1020</v>
      </c>
      <c r="K356" s="1"/>
    </row>
    <row r="357" spans="1:11" ht="12.75">
      <c r="A357" s="1"/>
      <c r="B357" s="1"/>
      <c r="C357" s="1"/>
      <c r="D357" s="1"/>
      <c r="E357" s="1"/>
      <c r="F357" s="1"/>
      <c r="H357" s="10"/>
      <c r="I357" s="10"/>
      <c r="K357" s="1"/>
    </row>
    <row r="358" spans="1:11" ht="12.75">
      <c r="A358" s="1"/>
      <c r="B358" s="1" t="s">
        <v>178</v>
      </c>
      <c r="D358" s="1"/>
      <c r="E358" s="1"/>
      <c r="F358" s="1"/>
      <c r="H358" s="10">
        <f>SUM(H352:H356)</f>
        <v>86061</v>
      </c>
      <c r="I358" s="10">
        <f>SUM(I352:I356)</f>
        <v>86571</v>
      </c>
      <c r="K358" s="1"/>
    </row>
    <row r="359" spans="1:11" ht="12.75">
      <c r="A359" s="1"/>
      <c r="B359" s="1"/>
      <c r="C359" s="1"/>
      <c r="D359" s="1"/>
      <c r="E359" s="1"/>
      <c r="F359" s="1"/>
      <c r="H359" s="10"/>
      <c r="I359" s="10"/>
      <c r="K359" s="1"/>
    </row>
    <row r="360" spans="1:11" ht="12.75">
      <c r="A360" s="1"/>
      <c r="B360" s="1" t="s">
        <v>176</v>
      </c>
      <c r="C360" s="1"/>
      <c r="D360" s="1"/>
      <c r="E360" s="1"/>
      <c r="F360" s="1"/>
      <c r="H360" s="8">
        <v>-16776</v>
      </c>
      <c r="I360" s="8">
        <v>-16733</v>
      </c>
      <c r="J360" s="1"/>
      <c r="K360" s="1"/>
    </row>
    <row r="361" spans="1:11" ht="12.75">
      <c r="A361" s="1"/>
      <c r="B361" s="1"/>
      <c r="C361" s="1"/>
      <c r="D361" s="1"/>
      <c r="E361" s="1"/>
      <c r="F361" s="1"/>
      <c r="H361" s="10"/>
      <c r="I361" s="10"/>
      <c r="J361" s="1"/>
      <c r="K361" s="1"/>
    </row>
    <row r="362" spans="1:11" ht="13.5" thickBot="1">
      <c r="A362" s="1"/>
      <c r="B362" s="1" t="s">
        <v>175</v>
      </c>
      <c r="C362" s="1"/>
      <c r="D362" s="1"/>
      <c r="E362" s="1"/>
      <c r="F362" s="1"/>
      <c r="H362" s="9">
        <f>SUM(H358:H360)</f>
        <v>69285</v>
      </c>
      <c r="I362" s="9">
        <f>SUM(I358:I360)</f>
        <v>69838</v>
      </c>
      <c r="J362" s="1"/>
      <c r="K362" s="1"/>
    </row>
    <row r="363" spans="1:11" ht="12.75">
      <c r="A363" s="1"/>
      <c r="B363" s="1"/>
      <c r="C363" s="1"/>
      <c r="D363" s="1"/>
      <c r="E363" s="1"/>
      <c r="F363" s="1"/>
      <c r="H363" s="1"/>
      <c r="I363" s="1"/>
      <c r="J363" s="1"/>
      <c r="K363" s="1"/>
    </row>
    <row r="364" spans="1:11" ht="12.75">
      <c r="A364" s="2"/>
      <c r="B364" s="2"/>
      <c r="C364" s="33"/>
      <c r="D364" s="33"/>
      <c r="E364" s="1"/>
      <c r="F364" s="1"/>
      <c r="G364" s="1"/>
      <c r="H364" s="1"/>
      <c r="I364" s="1"/>
      <c r="J364" s="1"/>
      <c r="K364" s="1"/>
    </row>
    <row r="365" spans="1:11" ht="12.75">
      <c r="A365" s="1"/>
      <c r="J365" s="1"/>
      <c r="K365" s="1"/>
    </row>
    <row r="366" spans="1:11" ht="12.75">
      <c r="A366" s="1"/>
      <c r="J366" s="1"/>
      <c r="K366" s="1"/>
    </row>
    <row r="367" spans="1:11" ht="12.75">
      <c r="A367" s="1"/>
      <c r="J367" s="1"/>
      <c r="K367" s="1"/>
    </row>
    <row r="368" spans="1:11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1:11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1:11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1:11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1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1:11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1:11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1:11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1:11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1:11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1:11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1:11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1:11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1:11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1:11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1:11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1:11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1:11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1:11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1:11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1:11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1:11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1:11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1:11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1:11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1:11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1:11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1:11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1:11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1:11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1:11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1:11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1:11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1:11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1:11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1:11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1:11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1:11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1:11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</row>
  </sheetData>
  <sheetProtection/>
  <printOptions/>
  <pageMargins left="0.75" right="0.54" top="0.33" bottom="0.3" header="0.3" footer="0.3"/>
  <pageSetup horizontalDpi="600" verticalDpi="600" orientation="portrait" scale="77" r:id="rId1"/>
  <rowBreaks count="4" manualBreakCount="4">
    <brk id="74" max="10" man="1"/>
    <brk id="149" max="10" man="1"/>
    <brk id="218" max="10" man="1"/>
    <brk id="29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EMICO</dc:creator>
  <cp:keywords/>
  <dc:description/>
  <cp:lastModifiedBy>Jimmy Ong</cp:lastModifiedBy>
  <cp:lastPrinted>2013-02-19T08:02:28Z</cp:lastPrinted>
  <dcterms:created xsi:type="dcterms:W3CDTF">1999-11-25T03:32:38Z</dcterms:created>
  <dcterms:modified xsi:type="dcterms:W3CDTF">2013-02-21T09:18:12Z</dcterms:modified>
  <cp:category/>
  <cp:version/>
  <cp:contentType/>
  <cp:contentStatus/>
</cp:coreProperties>
</file>